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775" yWindow="-45" windowWidth="14055" windowHeight="11760" activeTab="2"/>
  </bookViews>
  <sheets>
    <sheet name="Title diagnostic tool" sheetId="4" r:id="rId1"/>
    <sheet name="Introduction and instructions" sheetId="3" r:id="rId2"/>
    <sheet name="QUESTIONNAIRE" sheetId="1" r:id="rId3"/>
    <sheet name="REPORT" sheetId="2" r:id="rId4"/>
    <sheet name="Annex" sheetId="5" r:id="rId5"/>
  </sheets>
  <definedNames>
    <definedName name="_ftn1" localSheetId="2">QUESTIONNAIRE!$A$129</definedName>
    <definedName name="_ftnref1" localSheetId="2">QUESTIONNAIRE!#REF!</definedName>
    <definedName name="_GoBack" localSheetId="2">QUESTIONNAIRE!$B$10</definedName>
    <definedName name="OLE_LINK1" localSheetId="2">QUESTIONNAIRE!$B$46</definedName>
    <definedName name="OLE_LINK3" localSheetId="2">QUESTIONNAIRE!$B$32</definedName>
    <definedName name="OLE_LINK4" localSheetId="1">'Introduction and instructions'!$A$1</definedName>
  </definedNames>
  <calcPr calcId="144525"/>
</workbook>
</file>

<file path=xl/calcChain.xml><?xml version="1.0" encoding="utf-8"?>
<calcChain xmlns="http://schemas.openxmlformats.org/spreadsheetml/2006/main">
  <c r="A58" i="2" l="1"/>
  <c r="B35" i="2"/>
  <c r="B34" i="2"/>
  <c r="B33" i="2"/>
  <c r="B32" i="2"/>
  <c r="E197" i="1"/>
  <c r="F197" i="1" s="1"/>
  <c r="E152" i="1"/>
  <c r="E140" i="1"/>
  <c r="E136" i="1"/>
  <c r="E135" i="1"/>
  <c r="E134" i="1"/>
  <c r="B8" i="2"/>
  <c r="B5" i="2"/>
  <c r="B10" i="2"/>
  <c r="B11" i="2"/>
  <c r="B17" i="2"/>
  <c r="A21" i="2" s="1"/>
  <c r="B62" i="2"/>
  <c r="B61" i="2"/>
  <c r="B14" i="2"/>
  <c r="B12" i="2"/>
  <c r="B9" i="2"/>
  <c r="B13" i="2"/>
  <c r="B6" i="2"/>
  <c r="B4" i="2"/>
  <c r="B3" i="2"/>
  <c r="E63" i="1"/>
  <c r="F63" i="1" s="1"/>
  <c r="A55" i="2"/>
  <c r="E71" i="1"/>
  <c r="F71" i="1" s="1"/>
  <c r="E204" i="1"/>
  <c r="F204" i="1" s="1"/>
  <c r="E203" i="1"/>
  <c r="F203" i="1" s="1"/>
  <c r="E192" i="1"/>
  <c r="E191" i="1"/>
  <c r="F152" i="1"/>
  <c r="F140" i="1"/>
  <c r="F136" i="1"/>
  <c r="F135" i="1"/>
  <c r="E130" i="1"/>
  <c r="F130" i="1" s="1"/>
  <c r="E69" i="1"/>
  <c r="F69" i="1" s="1"/>
  <c r="E85" i="1"/>
  <c r="F85" i="1" s="1"/>
  <c r="E59" i="1"/>
  <c r="F59" i="1" s="1"/>
  <c r="E48" i="1"/>
  <c r="F48" i="1" s="1"/>
  <c r="E38" i="1"/>
  <c r="E34" i="1"/>
  <c r="F34" i="1" s="1"/>
  <c r="F38" i="1"/>
  <c r="F120" i="1"/>
  <c r="F70" i="1"/>
  <c r="F62" i="1"/>
  <c r="F60" i="1"/>
  <c r="F49" i="1"/>
  <c r="F45" i="1"/>
  <c r="F39" i="1"/>
  <c r="F35" i="1"/>
  <c r="F31" i="1"/>
  <c r="F234" i="1"/>
  <c r="F235" i="1"/>
  <c r="F217" i="1"/>
  <c r="F211" i="1"/>
  <c r="F193" i="1"/>
  <c r="F189" i="1"/>
  <c r="F186" i="1"/>
  <c r="F182" i="1"/>
  <c r="F178" i="1"/>
  <c r="F226" i="1"/>
  <c r="F224" i="1"/>
  <c r="F222" i="1"/>
  <c r="F220" i="1"/>
  <c r="F218" i="1"/>
  <c r="F214" i="1"/>
  <c r="F212" i="1"/>
  <c r="F206" i="1"/>
  <c r="F196" i="1"/>
  <c r="F194" i="1"/>
  <c r="F187" i="1"/>
  <c r="F183" i="1"/>
  <c r="F179" i="1"/>
  <c r="F216" i="1"/>
  <c r="F215" i="1"/>
  <c r="F210" i="1"/>
  <c r="F209" i="1"/>
  <c r="F202" i="1"/>
  <c r="F201" i="1"/>
  <c r="F231" i="1"/>
  <c r="F229" i="1"/>
  <c r="F227" i="1"/>
  <c r="F207" i="1"/>
  <c r="F233" i="1"/>
  <c r="F225" i="1"/>
  <c r="F223" i="1"/>
  <c r="F221" i="1"/>
  <c r="F219" i="1"/>
  <c r="F213" i="1"/>
  <c r="F205" i="1"/>
  <c r="F195" i="1"/>
  <c r="F192" i="1"/>
  <c r="F191" i="1"/>
  <c r="F190" i="1"/>
  <c r="F188" i="1"/>
  <c r="F185" i="1"/>
  <c r="F181" i="1"/>
  <c r="F177" i="1"/>
  <c r="F184" i="1"/>
  <c r="F180" i="1"/>
  <c r="F176" i="1"/>
  <c r="F167" i="1"/>
  <c r="F174" i="1"/>
  <c r="F170" i="1"/>
  <c r="F166" i="1"/>
  <c r="F164" i="1"/>
  <c r="F172" i="1"/>
  <c r="F168" i="1"/>
  <c r="F162" i="1"/>
  <c r="F158" i="1"/>
  <c r="F134" i="1"/>
  <c r="F146" i="1"/>
  <c r="F150" i="1"/>
  <c r="F148" i="1"/>
  <c r="F144" i="1"/>
  <c r="F147" i="1"/>
  <c r="F119" i="1"/>
  <c r="F109" i="1"/>
  <c r="F61" i="1"/>
  <c r="F44" i="1"/>
  <c r="F115" i="1"/>
  <c r="F121" i="1"/>
  <c r="F117" i="1"/>
  <c r="F110" i="1"/>
  <c r="F107" i="1"/>
  <c r="F114" i="1"/>
  <c r="F113" i="1"/>
  <c r="F112" i="1"/>
  <c r="F111" i="1"/>
  <c r="F106" i="1"/>
  <c r="F105" i="1"/>
  <c r="F101" i="1"/>
  <c r="F99" i="1"/>
  <c r="F97" i="1"/>
  <c r="F103" i="1"/>
  <c r="F89" i="1"/>
  <c r="F83" i="1"/>
  <c r="F82" i="1"/>
  <c r="F81" i="1"/>
  <c r="F80" i="1"/>
  <c r="F79" i="1"/>
  <c r="F77" i="1"/>
  <c r="F75" i="1"/>
  <c r="F55" i="1"/>
  <c r="F54" i="1"/>
  <c r="F30" i="1"/>
  <c r="B65" i="2" l="1"/>
  <c r="B53" i="2"/>
  <c r="B56" i="2" s="1"/>
  <c r="B68" i="2"/>
  <c r="B54" i="2"/>
  <c r="B59" i="2" s="1"/>
  <c r="B19" i="2"/>
  <c r="B18" i="2"/>
  <c r="B25" i="2"/>
  <c r="B41" i="2"/>
  <c r="B28" i="2"/>
  <c r="B49" i="2"/>
  <c r="B46" i="2"/>
  <c r="B38" i="2"/>
  <c r="B22" i="2" l="1"/>
</calcChain>
</file>

<file path=xl/sharedStrings.xml><?xml version="1.0" encoding="utf-8"?>
<sst xmlns="http://schemas.openxmlformats.org/spreadsheetml/2006/main" count="740" uniqueCount="576">
  <si>
    <t>I</t>
  </si>
  <si>
    <t>a)  Is this protected area connected or adjacent to another protected area across the international boundary?</t>
  </si>
  <si>
    <t>What are the natural values of this area?</t>
  </si>
  <si>
    <t>3―Yes; 1―No</t>
  </si>
  <si>
    <t>3―Yes; 2―Partially; 1―No</t>
  </si>
  <si>
    <t>5―Yes; 3―Partially; 1―No</t>
  </si>
  <si>
    <t>5―Yes; 3―Potentially; 1―No</t>
  </si>
  <si>
    <t>3―Yes, significantly; 2―To some extent; 1―Not at all</t>
  </si>
  <si>
    <t xml:space="preserve">Is there any pressure (political, public, and/or judicial) to initiate transboundary cooperation in concerned region? </t>
  </si>
  <si>
    <t>3―Yes; 2―To some extent; 1―Not at all</t>
  </si>
  <si>
    <t>5―Yes, significantly; 3―To some extent; 1―Not at all</t>
  </si>
  <si>
    <t>5― Extremely beneficial; 3―Beneficial to some extent; 1―Not at all</t>
  </si>
  <si>
    <t xml:space="preserve">a)  Are there any social issues (e.g. disputes on access to resources) in the concerned region that could hinder the development of transboundary cooperation? </t>
  </si>
  <si>
    <t>1―Yes, significant; 3―Yes, some; 5―None</t>
  </si>
  <si>
    <t>b)  If yes, which one(s)?</t>
  </si>
  <si>
    <t>5―Yes, significant; 3―Yes, some; 1―None</t>
  </si>
  <si>
    <t>To what extent do different forms of land ownership and/or land management rights in the national part of the proposed TBPA and its buffer zone cause difficulties in TBPA establishment?</t>
  </si>
  <si>
    <t>1―Significantly; 3―To some extent; 5―Not at all</t>
  </si>
  <si>
    <t>5―Friendly; 3―Neutral; 1―Conflicting; 0―No relations</t>
  </si>
  <si>
    <t xml:space="preserve">a)  Does the region share any elements of cultural heritage which could be useful for building the common regional identity? </t>
  </si>
  <si>
    <t xml:space="preserve"> 5―Yes; 1―No</t>
  </si>
  <si>
    <t>5―Yes; 3―To some extent; 1―Not at all</t>
  </si>
  <si>
    <t>5―Yes; 3―To some extent; 1―None</t>
  </si>
  <si>
    <t>1―Yes; 3―To some extent; 5―None</t>
  </si>
  <si>
    <t>5―Yes; 3―To some extent; 1―No/Not applicable</t>
  </si>
  <si>
    <t>5―Yes; 1―No</t>
  </si>
  <si>
    <t>Score</t>
  </si>
  <si>
    <t>CR 1</t>
  </si>
  <si>
    <t>Would transboundary cooperation help to protect, restore, maintain or sustainably use any shared habitats and/or ecosystems?</t>
  </si>
  <si>
    <r>
      <t xml:space="preserve">CR </t>
    </r>
    <r>
      <rPr>
        <sz val="9"/>
        <color theme="1"/>
        <rFont val="Trebuchet MS"/>
        <family val="2"/>
      </rPr>
      <t>1</t>
    </r>
  </si>
  <si>
    <t xml:space="preserve">b)  If yes, please list these threatened species. </t>
  </si>
  <si>
    <t>b)  If yes, please identify these species.</t>
  </si>
  <si>
    <t>Could wildlife movement across the boundary be improved by transboundary cooperation?</t>
  </si>
  <si>
    <t xml:space="preserve">Would threat(s) (including common threats) be mitigated by transboundary cooperation? </t>
  </si>
  <si>
    <t>Do the threat(s) impact the social, economic, institutional and political dimensions?</t>
  </si>
  <si>
    <t>Are the management priorities and objectives of protected areas on each side of the state border similar?</t>
  </si>
  <si>
    <t>CR 3,4</t>
  </si>
  <si>
    <t xml:space="preserve">a)  Does the region share any distinctive natural/landscape phenomenon which could be recognised as a common feature of the proposed TBPA? </t>
  </si>
  <si>
    <t>CR 3</t>
  </si>
  <si>
    <t>CR 4</t>
  </si>
  <si>
    <t>Are there disparities in the employment and welfare situation of the local population in the proposed TBPA in your country, in comparison to the neighbouring country?</t>
  </si>
  <si>
    <t>1―Significant disparity; 3―Disparity to some extent; 5―No disparity</t>
  </si>
  <si>
    <t>What are the main sectors of the local economy that are of predominant importance for subsistence and/or meeting economic demands of the local inhabitants?</t>
  </si>
  <si>
    <t>Which traditional natural resource use practices are of predominant importance for subsistence and/or meeting economic demands of the local inhabitants?</t>
  </si>
  <si>
    <t>Are there any possibilities for developing, exchanging and promoting traditional products in the region?</t>
  </si>
  <si>
    <t>Do you see the possibility of mutual cooperation in joint marketing and joint promotion of the region?</t>
  </si>
  <si>
    <t>Are there any major political issues that might hold back the process of transboundary cooperation establishment?</t>
  </si>
  <si>
    <t>CR 1,3</t>
  </si>
  <si>
    <t>How good are the informal relationships between protected area managers?</t>
  </si>
  <si>
    <t>5―Identical/Very similar; 3―Similar to some extent; 1―Completely different</t>
  </si>
  <si>
    <t xml:space="preserve">Do any official agreements and/or treaties (e.g. conventions, bilateral treaties, memoranda of understanding) signed between governments (central, regional, local) of the concerned countries provide for transboundary cooperation?  </t>
  </si>
  <si>
    <t>CR</t>
  </si>
  <si>
    <t>Would transboundary cooperation help reduce the extent of illegal activities across the state border (e.g. cross-border poaching, movement of illegal immigrants, illegal trade), if such occur?</t>
  </si>
  <si>
    <t>List major interest groups (i.e. primary/key stakeholders) that might want to be involved in the transboundary initiative or might be affected by it.</t>
  </si>
  <si>
    <t>Identify major roles of key stakeholders in the transboundary initiative.</t>
  </si>
  <si>
    <t>Identify those stakeholders that have decision-making power.</t>
  </si>
  <si>
    <t>a)  Do any stakeholders apart from protected area management authority participate in protected area and/or resource management?</t>
  </si>
  <si>
    <t>5―Yes; 1―None</t>
  </si>
  <si>
    <t>S 3</t>
  </si>
  <si>
    <t>b)  If yes, indicate which stakeholders.</t>
  </si>
  <si>
    <t xml:space="preserve">Please assess the interests of primary stakeholders identified in question 46. </t>
  </si>
  <si>
    <t>5―Similar; 3―Different but compatible; 1―Conflicting</t>
  </si>
  <si>
    <t>S 3,4</t>
  </si>
  <si>
    <t>5―Yes, many; 3―Only some; 1―None</t>
  </si>
  <si>
    <t xml:space="preserve">b)  If yes, please identify these key interests. </t>
  </si>
  <si>
    <t>1―Yes; 3―Potentially; 5―No</t>
  </si>
  <si>
    <t>S 4</t>
  </si>
  <si>
    <t>b)  If yes, please indicate who.</t>
  </si>
  <si>
    <t>Do you support the transboundary initiative development?</t>
  </si>
  <si>
    <t>Would key stakeholders benefit from transboundary cooperation?</t>
  </si>
  <si>
    <t>5―Yes, majority; 3―Only some; 1―None</t>
  </si>
  <si>
    <t>Would any stakeholders be disadvantaged by transboundary cooperation?</t>
  </si>
  <si>
    <t>1―Yes; 5―None</t>
  </si>
  <si>
    <t>5―Yes, successfully; 3―Yes, but with difficulty; 1―No</t>
  </si>
  <si>
    <t>a)  Are there any potential benefits for the local communities to raise their support for establishing a TBPA?</t>
  </si>
  <si>
    <t>b)  Please indicate them.</t>
  </si>
  <si>
    <t>Which administrative jurisdictions are foreseen to be involved in the transboundary initiative?</t>
  </si>
  <si>
    <t>1―Yes, significantly; 3―To some extent; 5―Not at all</t>
  </si>
  <si>
    <t>G 4</t>
  </si>
  <si>
    <t xml:space="preserve">Are there any settlements located within the territory or adjacent to the proposed TBPA? </t>
  </si>
  <si>
    <t>Are there any unresolved claims to land areas or water bodies on either side of the present state border?</t>
  </si>
  <si>
    <t>1―Yes; 5―No</t>
  </si>
  <si>
    <t xml:space="preserve">5―Yes, significantly; 3―To some extent; 1―Not at all </t>
  </si>
  <si>
    <t>G 3</t>
  </si>
  <si>
    <t>G 3,4</t>
  </si>
  <si>
    <t>Has there recently been a military or ethnic conflict or tension between the countries concerned that could negatively affect future cooperation?</t>
  </si>
  <si>
    <t xml:space="preserve">Do you have available financial resources for transboundary related activities? </t>
  </si>
  <si>
    <t>C 2,3,4</t>
  </si>
  <si>
    <t>5―Yes, most of them; 3―Some, but enough to start; 1―None</t>
  </si>
  <si>
    <t>Are there any people with vision and ability to make it compelling to others?</t>
  </si>
  <si>
    <t>C 2,3</t>
  </si>
  <si>
    <t>b)  Please list the facilities that you have available.</t>
  </si>
  <si>
    <t>Are you willing to share any potential resources with your partners?</t>
  </si>
  <si>
    <t>C 3,4</t>
  </si>
  <si>
    <r>
      <t>5―Yes;</t>
    </r>
    <r>
      <rPr>
        <sz val="10"/>
        <color rgb="FF00B050"/>
        <rFont val="Arial"/>
        <family val="2"/>
      </rPr>
      <t xml:space="preserve"> </t>
    </r>
    <r>
      <rPr>
        <sz val="10"/>
        <color rgb="FF000000"/>
        <rFont val="Arial"/>
        <family val="2"/>
      </rPr>
      <t>3―To some extent;</t>
    </r>
    <r>
      <rPr>
        <sz val="10"/>
        <color rgb="FF00B050"/>
        <rFont val="Arial"/>
        <family val="2"/>
      </rPr>
      <t xml:space="preserve"> </t>
    </r>
    <r>
      <rPr>
        <sz val="10"/>
        <color theme="1"/>
        <rFont val="Arial"/>
        <family val="2"/>
      </rPr>
      <t>1―No</t>
    </r>
  </si>
  <si>
    <t>C 3</t>
  </si>
  <si>
    <t>b)  Please list those capacities that you could provide to your partner in a neighbouring country (1), as well as those that you would benefit from mutual cooperation (2).</t>
  </si>
  <si>
    <t>Can partners across the state boundary understand each other’s language(s) or effectively communicate in a mutually understood language?</t>
  </si>
  <si>
    <t>5―Yes, completely; 3―Yes, well enough; 1―Not at all</t>
  </si>
  <si>
    <t>How different are institutional, operational and technical capacities between partners on each side of the state border?</t>
  </si>
  <si>
    <r>
      <t>1</t>
    </r>
    <r>
      <rPr>
        <sz val="10"/>
        <color rgb="FF000000"/>
        <rFont val="Arial"/>
        <family val="2"/>
      </rPr>
      <t>―Significantly different; 3―Somewhat different; 5―Not different</t>
    </r>
  </si>
  <si>
    <t>Are any sources of information (e.g. biodiversity inventories, maps, databases) available for planning the proposed TBPA?</t>
  </si>
  <si>
    <t>5―Yes, most of them; 3―Enough to start planning the TBPA; 1―None</t>
  </si>
  <si>
    <r>
      <t>1―Significantly different;</t>
    </r>
    <r>
      <rPr>
        <sz val="10"/>
        <color theme="1"/>
        <rFont val="Arial"/>
        <family val="2"/>
      </rPr>
      <t xml:space="preserve"> </t>
    </r>
    <r>
      <rPr>
        <sz val="10"/>
        <color rgb="FF000000"/>
        <rFont val="Arial"/>
        <family val="2"/>
      </rPr>
      <t xml:space="preserve">3―Different to some extent; </t>
    </r>
    <r>
      <rPr>
        <sz val="10"/>
        <color theme="1"/>
        <rFont val="Arial"/>
        <family val="2"/>
      </rPr>
      <t>5</t>
    </r>
    <r>
      <rPr>
        <sz val="10"/>
        <color rgb="FF000000"/>
        <rFont val="Arial"/>
        <family val="2"/>
      </rPr>
      <t>―Not different</t>
    </r>
  </si>
  <si>
    <r>
      <t>5</t>
    </r>
    <r>
      <rPr>
        <sz val="10"/>
        <color rgb="FF000000"/>
        <rFont val="Arial"/>
        <family val="2"/>
      </rPr>
      <t>―Yes; 3―To some extent; 1―None</t>
    </r>
  </si>
  <si>
    <t>To what extent do methodologies for data collection and management differ in involved countries?</t>
  </si>
  <si>
    <t>C</t>
  </si>
  <si>
    <t>Would you benefit from scientific cooperation across the boundary?</t>
  </si>
  <si>
    <t>Have any common transboundary research activities been implemented?</t>
  </si>
  <si>
    <t>5―Yes, successfully implemented; 3―Yes, but implemented with difficulty; 1―None</t>
  </si>
  <si>
    <t>5―Yes, significantly; 3―To some extent; 1―Not at all; N/A―Not applicable</t>
  </si>
  <si>
    <t xml:space="preserve">There are a number of risks, namely: </t>
  </si>
  <si>
    <t>5―No need; 3―Some need; 1―Yes, significant need</t>
  </si>
  <si>
    <t>Statements</t>
  </si>
  <si>
    <r>
      <t>1.</t>
    </r>
    <r>
      <rPr>
        <sz val="10"/>
        <color theme="1"/>
        <rFont val="Times New Roman"/>
        <family val="1"/>
      </rPr>
      <t xml:space="preserve">          </t>
    </r>
    <r>
      <rPr>
        <sz val="10"/>
        <color theme="1"/>
        <rFont val="Arial"/>
        <family val="2"/>
      </rPr>
      <t> </t>
    </r>
  </si>
  <si>
    <r>
      <t>2.</t>
    </r>
    <r>
      <rPr>
        <sz val="10"/>
        <color theme="1"/>
        <rFont val="Times New Roman"/>
        <family val="1"/>
      </rPr>
      <t xml:space="preserve">          </t>
    </r>
    <r>
      <rPr>
        <sz val="10"/>
        <color theme="1"/>
        <rFont val="Arial"/>
        <family val="2"/>
      </rPr>
      <t> </t>
    </r>
  </si>
  <si>
    <r>
      <t>3.</t>
    </r>
    <r>
      <rPr>
        <sz val="10"/>
        <color theme="1"/>
        <rFont val="Times New Roman"/>
        <family val="1"/>
      </rPr>
      <t xml:space="preserve">          </t>
    </r>
    <r>
      <rPr>
        <sz val="10"/>
        <color theme="1"/>
        <rFont val="Arial"/>
        <family val="2"/>
      </rPr>
      <t> </t>
    </r>
  </si>
  <si>
    <r>
      <t>4.</t>
    </r>
    <r>
      <rPr>
        <sz val="10"/>
        <color theme="1"/>
        <rFont val="Times New Roman"/>
        <family val="1"/>
      </rPr>
      <t xml:space="preserve">          </t>
    </r>
    <r>
      <rPr>
        <sz val="10"/>
        <color theme="1"/>
        <rFont val="Arial"/>
        <family val="2"/>
      </rPr>
      <t> </t>
    </r>
  </si>
  <si>
    <r>
      <t>5.</t>
    </r>
    <r>
      <rPr>
        <sz val="10"/>
        <color theme="1"/>
        <rFont val="Times New Roman"/>
        <family val="1"/>
      </rPr>
      <t xml:space="preserve">          </t>
    </r>
    <r>
      <rPr>
        <sz val="10"/>
        <color theme="1"/>
        <rFont val="Arial"/>
        <family val="2"/>
      </rPr>
      <t> </t>
    </r>
  </si>
  <si>
    <r>
      <t>6.</t>
    </r>
    <r>
      <rPr>
        <sz val="10"/>
        <color theme="1"/>
        <rFont val="Times New Roman"/>
        <family val="1"/>
      </rPr>
      <t xml:space="preserve">          </t>
    </r>
    <r>
      <rPr>
        <sz val="10"/>
        <color theme="1"/>
        <rFont val="Arial"/>
        <family val="2"/>
      </rPr>
      <t> </t>
    </r>
  </si>
  <si>
    <r>
      <t>7.</t>
    </r>
    <r>
      <rPr>
        <sz val="10"/>
        <color theme="1"/>
        <rFont val="Times New Roman"/>
        <family val="1"/>
      </rPr>
      <t xml:space="preserve">          </t>
    </r>
    <r>
      <rPr>
        <sz val="10"/>
        <color theme="1"/>
        <rFont val="Arial"/>
        <family val="2"/>
      </rPr>
      <t> </t>
    </r>
  </si>
  <si>
    <r>
      <t>8.</t>
    </r>
    <r>
      <rPr>
        <sz val="10"/>
        <color theme="1"/>
        <rFont val="Times New Roman"/>
        <family val="1"/>
      </rPr>
      <t xml:space="preserve">          </t>
    </r>
    <r>
      <rPr>
        <sz val="10"/>
        <color theme="1"/>
        <rFont val="Arial"/>
        <family val="2"/>
      </rPr>
      <t> </t>
    </r>
  </si>
  <si>
    <r>
      <t>9.</t>
    </r>
    <r>
      <rPr>
        <sz val="10"/>
        <color theme="1"/>
        <rFont val="Times New Roman"/>
        <family val="1"/>
      </rPr>
      <t xml:space="preserve">          </t>
    </r>
    <r>
      <rPr>
        <sz val="10"/>
        <color theme="1"/>
        <rFont val="Arial"/>
        <family val="2"/>
      </rPr>
      <t> </t>
    </r>
  </si>
  <si>
    <r>
      <t>10.</t>
    </r>
    <r>
      <rPr>
        <sz val="10"/>
        <color theme="1"/>
        <rFont val="Times New Roman"/>
        <family val="1"/>
      </rPr>
      <t xml:space="preserve">       </t>
    </r>
    <r>
      <rPr>
        <sz val="10"/>
        <color theme="1"/>
        <rFont val="Arial"/>
        <family val="2"/>
      </rPr>
      <t> </t>
    </r>
  </si>
  <si>
    <r>
      <t>11.</t>
    </r>
    <r>
      <rPr>
        <sz val="10"/>
        <color theme="1"/>
        <rFont val="Times New Roman"/>
        <family val="1"/>
      </rPr>
      <t xml:space="preserve">       </t>
    </r>
    <r>
      <rPr>
        <sz val="10"/>
        <color theme="1"/>
        <rFont val="Arial"/>
        <family val="2"/>
      </rPr>
      <t> </t>
    </r>
  </si>
  <si>
    <r>
      <t>12.</t>
    </r>
    <r>
      <rPr>
        <sz val="10"/>
        <color theme="1"/>
        <rFont val="Times New Roman"/>
        <family val="1"/>
      </rPr>
      <t xml:space="preserve">       </t>
    </r>
    <r>
      <rPr>
        <sz val="10"/>
        <color theme="1"/>
        <rFont val="Arial"/>
        <family val="2"/>
      </rPr>
      <t> </t>
    </r>
  </si>
  <si>
    <r>
      <t>13.</t>
    </r>
    <r>
      <rPr>
        <sz val="10"/>
        <color theme="1"/>
        <rFont val="Times New Roman"/>
        <family val="1"/>
      </rPr>
      <t xml:space="preserve">       </t>
    </r>
    <r>
      <rPr>
        <sz val="10"/>
        <color theme="1"/>
        <rFont val="Arial"/>
        <family val="2"/>
      </rPr>
      <t> </t>
    </r>
  </si>
  <si>
    <r>
      <t>14.</t>
    </r>
    <r>
      <rPr>
        <sz val="10"/>
        <color theme="1"/>
        <rFont val="Times New Roman"/>
        <family val="1"/>
      </rPr>
      <t xml:space="preserve">       </t>
    </r>
    <r>
      <rPr>
        <sz val="10"/>
        <color theme="1"/>
        <rFont val="Arial"/>
        <family val="2"/>
      </rPr>
      <t> </t>
    </r>
  </si>
  <si>
    <r>
      <t>15.</t>
    </r>
    <r>
      <rPr>
        <sz val="10"/>
        <color theme="1"/>
        <rFont val="Times New Roman"/>
        <family val="1"/>
      </rPr>
      <t xml:space="preserve">       </t>
    </r>
    <r>
      <rPr>
        <sz val="10"/>
        <color theme="1"/>
        <rFont val="Arial"/>
        <family val="2"/>
      </rPr>
      <t> </t>
    </r>
  </si>
  <si>
    <r>
      <t>16.</t>
    </r>
    <r>
      <rPr>
        <sz val="10"/>
        <color theme="1"/>
        <rFont val="Times New Roman"/>
        <family val="1"/>
      </rPr>
      <t xml:space="preserve">       </t>
    </r>
    <r>
      <rPr>
        <sz val="10"/>
        <color theme="1"/>
        <rFont val="Trebuchet MS"/>
        <family val="2"/>
      </rPr>
      <t> </t>
    </r>
  </si>
  <si>
    <r>
      <t>17.</t>
    </r>
    <r>
      <rPr>
        <sz val="10"/>
        <color theme="1"/>
        <rFont val="Times New Roman"/>
        <family val="1"/>
      </rPr>
      <t xml:space="preserve">       </t>
    </r>
    <r>
      <rPr>
        <sz val="10"/>
        <color theme="1"/>
        <rFont val="Trebuchet MS"/>
        <family val="2"/>
      </rPr>
      <t> </t>
    </r>
  </si>
  <si>
    <r>
      <t>18.</t>
    </r>
    <r>
      <rPr>
        <sz val="10"/>
        <color theme="1"/>
        <rFont val="Times New Roman"/>
        <family val="1"/>
      </rPr>
      <t xml:space="preserve">       </t>
    </r>
    <r>
      <rPr>
        <sz val="10"/>
        <color theme="1"/>
        <rFont val="Trebuchet MS"/>
        <family val="2"/>
      </rPr>
      <t> </t>
    </r>
  </si>
  <si>
    <r>
      <t>19.</t>
    </r>
    <r>
      <rPr>
        <sz val="10"/>
        <color theme="1"/>
        <rFont val="Times New Roman"/>
        <family val="1"/>
      </rPr>
      <t xml:space="preserve">       </t>
    </r>
    <r>
      <rPr>
        <sz val="10"/>
        <color theme="1"/>
        <rFont val="Trebuchet MS"/>
        <family val="2"/>
      </rPr>
      <t> </t>
    </r>
  </si>
  <si>
    <r>
      <t>20.</t>
    </r>
    <r>
      <rPr>
        <sz val="10"/>
        <color theme="1"/>
        <rFont val="Times New Roman"/>
        <family val="1"/>
      </rPr>
      <t xml:space="preserve">       </t>
    </r>
    <r>
      <rPr>
        <sz val="10"/>
        <color theme="1"/>
        <rFont val="Trebuchet MS"/>
        <family val="2"/>
      </rPr>
      <t> </t>
    </r>
  </si>
  <si>
    <r>
      <t>21.</t>
    </r>
    <r>
      <rPr>
        <sz val="10"/>
        <color theme="1"/>
        <rFont val="Times New Roman"/>
        <family val="1"/>
      </rPr>
      <t xml:space="preserve">       </t>
    </r>
    <r>
      <rPr>
        <sz val="10"/>
        <color theme="1"/>
        <rFont val="Trebuchet MS"/>
        <family val="2"/>
      </rPr>
      <t> </t>
    </r>
  </si>
  <si>
    <r>
      <t>22.</t>
    </r>
    <r>
      <rPr>
        <sz val="10"/>
        <color theme="1"/>
        <rFont val="Times New Roman"/>
        <family val="1"/>
      </rPr>
      <t xml:space="preserve">       </t>
    </r>
    <r>
      <rPr>
        <sz val="10"/>
        <color theme="1"/>
        <rFont val="Arial"/>
        <family val="2"/>
      </rPr>
      <t> </t>
    </r>
  </si>
  <si>
    <r>
      <t>23.</t>
    </r>
    <r>
      <rPr>
        <sz val="10"/>
        <color theme="1"/>
        <rFont val="Times New Roman"/>
        <family val="1"/>
      </rPr>
      <t xml:space="preserve">       </t>
    </r>
    <r>
      <rPr>
        <sz val="10"/>
        <color theme="1"/>
        <rFont val="Arial"/>
        <family val="2"/>
      </rPr>
      <t> </t>
    </r>
  </si>
  <si>
    <r>
      <t>24.</t>
    </r>
    <r>
      <rPr>
        <sz val="10"/>
        <color theme="1"/>
        <rFont val="Times New Roman"/>
        <family val="1"/>
      </rPr>
      <t xml:space="preserve">       </t>
    </r>
    <r>
      <rPr>
        <sz val="10"/>
        <color theme="1"/>
        <rFont val="Arial"/>
        <family val="2"/>
      </rPr>
      <t> </t>
    </r>
  </si>
  <si>
    <r>
      <t>25.</t>
    </r>
    <r>
      <rPr>
        <sz val="10"/>
        <color theme="1"/>
        <rFont val="Times New Roman"/>
        <family val="1"/>
      </rPr>
      <t xml:space="preserve">       </t>
    </r>
    <r>
      <rPr>
        <sz val="10"/>
        <color theme="1"/>
        <rFont val="Trebuchet MS"/>
        <family val="2"/>
      </rPr>
      <t> </t>
    </r>
  </si>
  <si>
    <r>
      <t>26.</t>
    </r>
    <r>
      <rPr>
        <sz val="10"/>
        <color theme="1"/>
        <rFont val="Times New Roman"/>
        <family val="1"/>
      </rPr>
      <t xml:space="preserve">       </t>
    </r>
    <r>
      <rPr>
        <sz val="10"/>
        <color theme="1"/>
        <rFont val="Arial"/>
        <family val="2"/>
      </rPr>
      <t> </t>
    </r>
  </si>
  <si>
    <r>
      <t>27.</t>
    </r>
    <r>
      <rPr>
        <sz val="10"/>
        <color theme="1"/>
        <rFont val="Times New Roman"/>
        <family val="1"/>
      </rPr>
      <t xml:space="preserve">       </t>
    </r>
    <r>
      <rPr>
        <sz val="10"/>
        <color theme="1"/>
        <rFont val="Trebuchet MS"/>
        <family val="2"/>
      </rPr>
      <t> </t>
    </r>
  </si>
  <si>
    <r>
      <t>28.</t>
    </r>
    <r>
      <rPr>
        <sz val="10"/>
        <color theme="1"/>
        <rFont val="Times New Roman"/>
        <family val="1"/>
      </rPr>
      <t xml:space="preserve">       </t>
    </r>
    <r>
      <rPr>
        <sz val="10"/>
        <color theme="1"/>
        <rFont val="Trebuchet MS"/>
        <family val="2"/>
      </rPr>
      <t> </t>
    </r>
  </si>
  <si>
    <r>
      <t>29.</t>
    </r>
    <r>
      <rPr>
        <sz val="10"/>
        <color theme="1"/>
        <rFont val="Times New Roman"/>
        <family val="1"/>
      </rPr>
      <t xml:space="preserve">       </t>
    </r>
    <r>
      <rPr>
        <sz val="10"/>
        <color theme="1"/>
        <rFont val="Arial"/>
        <family val="2"/>
      </rPr>
      <t> </t>
    </r>
  </si>
  <si>
    <r>
      <t>30.</t>
    </r>
    <r>
      <rPr>
        <sz val="10"/>
        <color theme="1"/>
        <rFont val="Times New Roman"/>
        <family val="1"/>
      </rPr>
      <t xml:space="preserve">       </t>
    </r>
    <r>
      <rPr>
        <sz val="10"/>
        <color theme="1"/>
        <rFont val="Arial"/>
        <family val="2"/>
      </rPr>
      <t> </t>
    </r>
  </si>
  <si>
    <r>
      <t>31.</t>
    </r>
    <r>
      <rPr>
        <sz val="10"/>
        <color theme="1"/>
        <rFont val="Times New Roman"/>
        <family val="1"/>
      </rPr>
      <t xml:space="preserve">       </t>
    </r>
    <r>
      <rPr>
        <sz val="10"/>
        <color theme="1"/>
        <rFont val="Trebuchet MS"/>
        <family val="2"/>
      </rPr>
      <t> </t>
    </r>
  </si>
  <si>
    <r>
      <t>32.</t>
    </r>
    <r>
      <rPr>
        <sz val="10"/>
        <color theme="1"/>
        <rFont val="Times New Roman"/>
        <family val="1"/>
      </rPr>
      <t xml:space="preserve">       </t>
    </r>
    <r>
      <rPr>
        <sz val="10"/>
        <color theme="1"/>
        <rFont val="Arial"/>
        <family val="2"/>
      </rPr>
      <t> </t>
    </r>
  </si>
  <si>
    <r>
      <t>33.</t>
    </r>
    <r>
      <rPr>
        <sz val="10"/>
        <color theme="1"/>
        <rFont val="Times New Roman"/>
        <family val="1"/>
      </rPr>
      <t xml:space="preserve">       </t>
    </r>
    <r>
      <rPr>
        <sz val="10"/>
        <color theme="1"/>
        <rFont val="Trebuchet MS"/>
        <family val="2"/>
      </rPr>
      <t> </t>
    </r>
  </si>
  <si>
    <r>
      <t>34.</t>
    </r>
    <r>
      <rPr>
        <sz val="10"/>
        <color theme="1"/>
        <rFont val="Times New Roman"/>
        <family val="1"/>
      </rPr>
      <t xml:space="preserve">       </t>
    </r>
    <r>
      <rPr>
        <sz val="10"/>
        <color theme="1"/>
        <rFont val="Trebuchet MS"/>
        <family val="2"/>
      </rPr>
      <t> </t>
    </r>
  </si>
  <si>
    <r>
      <t>35.</t>
    </r>
    <r>
      <rPr>
        <sz val="10"/>
        <color theme="1"/>
        <rFont val="Times New Roman"/>
        <family val="1"/>
      </rPr>
      <t xml:space="preserve">       </t>
    </r>
    <r>
      <rPr>
        <sz val="10"/>
        <color theme="1"/>
        <rFont val="Trebuchet MS"/>
        <family val="2"/>
      </rPr>
      <t> </t>
    </r>
  </si>
  <si>
    <r>
      <t>36.</t>
    </r>
    <r>
      <rPr>
        <sz val="10"/>
        <color theme="1"/>
        <rFont val="Times New Roman"/>
        <family val="1"/>
      </rPr>
      <t xml:space="preserve">       </t>
    </r>
    <r>
      <rPr>
        <sz val="10"/>
        <color theme="1"/>
        <rFont val="Trebuchet MS"/>
        <family val="2"/>
      </rPr>
      <t> </t>
    </r>
  </si>
  <si>
    <r>
      <t>37.</t>
    </r>
    <r>
      <rPr>
        <sz val="10"/>
        <color theme="1"/>
        <rFont val="Times New Roman"/>
        <family val="1"/>
      </rPr>
      <t xml:space="preserve">       </t>
    </r>
    <r>
      <rPr>
        <sz val="10"/>
        <color theme="1"/>
        <rFont val="Trebuchet MS"/>
        <family val="2"/>
      </rPr>
      <t> </t>
    </r>
  </si>
  <si>
    <r>
      <t>38.</t>
    </r>
    <r>
      <rPr>
        <sz val="10"/>
        <color theme="1"/>
        <rFont val="Times New Roman"/>
        <family val="1"/>
      </rPr>
      <t xml:space="preserve">       </t>
    </r>
    <r>
      <rPr>
        <sz val="10"/>
        <color theme="1"/>
        <rFont val="Trebuchet MS"/>
        <family val="2"/>
      </rPr>
      <t> </t>
    </r>
  </si>
  <si>
    <r>
      <t>39.</t>
    </r>
    <r>
      <rPr>
        <sz val="10"/>
        <color theme="1"/>
        <rFont val="Times New Roman"/>
        <family val="1"/>
      </rPr>
      <t xml:space="preserve">       </t>
    </r>
    <r>
      <rPr>
        <sz val="10"/>
        <color theme="1"/>
        <rFont val="Trebuchet MS"/>
        <family val="2"/>
      </rPr>
      <t> </t>
    </r>
  </si>
  <si>
    <r>
      <t>40.</t>
    </r>
    <r>
      <rPr>
        <sz val="10"/>
        <color theme="1"/>
        <rFont val="Times New Roman"/>
        <family val="1"/>
      </rPr>
      <t xml:space="preserve">       </t>
    </r>
    <r>
      <rPr>
        <sz val="10"/>
        <color theme="1"/>
        <rFont val="Trebuchet MS"/>
        <family val="2"/>
      </rPr>
      <t> </t>
    </r>
  </si>
  <si>
    <r>
      <t>41.</t>
    </r>
    <r>
      <rPr>
        <sz val="10"/>
        <color theme="1"/>
        <rFont val="Times New Roman"/>
        <family val="1"/>
      </rPr>
      <t xml:space="preserve">       </t>
    </r>
    <r>
      <rPr>
        <sz val="10"/>
        <color theme="1"/>
        <rFont val="Trebuchet MS"/>
        <family val="2"/>
      </rPr>
      <t> </t>
    </r>
  </si>
  <si>
    <r>
      <t>42.</t>
    </r>
    <r>
      <rPr>
        <sz val="10"/>
        <color theme="1"/>
        <rFont val="Times New Roman"/>
        <family val="1"/>
      </rPr>
      <t xml:space="preserve">       </t>
    </r>
    <r>
      <rPr>
        <sz val="10"/>
        <color theme="1"/>
        <rFont val="Trebuchet MS"/>
        <family val="2"/>
      </rPr>
      <t> </t>
    </r>
  </si>
  <si>
    <r>
      <t>43.</t>
    </r>
    <r>
      <rPr>
        <sz val="10"/>
        <color theme="1"/>
        <rFont val="Times New Roman"/>
        <family val="1"/>
      </rPr>
      <t xml:space="preserve">       </t>
    </r>
    <r>
      <rPr>
        <sz val="10"/>
        <color theme="1"/>
        <rFont val="Trebuchet MS"/>
        <family val="2"/>
      </rPr>
      <t> </t>
    </r>
  </si>
  <si>
    <r>
      <t>44.</t>
    </r>
    <r>
      <rPr>
        <sz val="10"/>
        <color theme="1"/>
        <rFont val="Times New Roman"/>
        <family val="1"/>
      </rPr>
      <t xml:space="preserve">       </t>
    </r>
    <r>
      <rPr>
        <sz val="10"/>
        <color theme="1"/>
        <rFont val="Trebuchet MS"/>
        <family val="2"/>
      </rPr>
      <t> </t>
    </r>
  </si>
  <si>
    <r>
      <t>45.</t>
    </r>
    <r>
      <rPr>
        <sz val="10"/>
        <color theme="1"/>
        <rFont val="Times New Roman"/>
        <family val="1"/>
      </rPr>
      <t xml:space="preserve">       </t>
    </r>
    <r>
      <rPr>
        <sz val="10"/>
        <color theme="1"/>
        <rFont val="Trebuchet MS"/>
        <family val="2"/>
      </rPr>
      <t> </t>
    </r>
  </si>
  <si>
    <r>
      <t>46.</t>
    </r>
    <r>
      <rPr>
        <sz val="10"/>
        <color theme="1"/>
        <rFont val="Times New Roman"/>
        <family val="1"/>
      </rPr>
      <t xml:space="preserve">       </t>
    </r>
    <r>
      <rPr>
        <sz val="10"/>
        <color theme="1"/>
        <rFont val="Arial"/>
        <family val="2"/>
      </rPr>
      <t> </t>
    </r>
  </si>
  <si>
    <r>
      <t>47.</t>
    </r>
    <r>
      <rPr>
        <sz val="10"/>
        <color theme="1"/>
        <rFont val="Times New Roman"/>
        <family val="1"/>
      </rPr>
      <t xml:space="preserve">       </t>
    </r>
    <r>
      <rPr>
        <sz val="10"/>
        <color theme="1"/>
        <rFont val="Arial"/>
        <family val="2"/>
      </rPr>
      <t> </t>
    </r>
  </si>
  <si>
    <r>
      <t>48.</t>
    </r>
    <r>
      <rPr>
        <sz val="10"/>
        <color theme="1"/>
        <rFont val="Times New Roman"/>
        <family val="1"/>
      </rPr>
      <t xml:space="preserve">       </t>
    </r>
    <r>
      <rPr>
        <sz val="10"/>
        <color theme="1"/>
        <rFont val="Arial"/>
        <family val="2"/>
      </rPr>
      <t> </t>
    </r>
  </si>
  <si>
    <r>
      <t>49.</t>
    </r>
    <r>
      <rPr>
        <sz val="10"/>
        <color theme="1"/>
        <rFont val="Times New Roman"/>
        <family val="1"/>
      </rPr>
      <t xml:space="preserve">       </t>
    </r>
    <r>
      <rPr>
        <sz val="10"/>
        <color theme="1"/>
        <rFont val="Arial"/>
        <family val="2"/>
      </rPr>
      <t> </t>
    </r>
  </si>
  <si>
    <r>
      <t>50.</t>
    </r>
    <r>
      <rPr>
        <sz val="10"/>
        <color theme="1"/>
        <rFont val="Times New Roman"/>
        <family val="1"/>
      </rPr>
      <t xml:space="preserve">       </t>
    </r>
    <r>
      <rPr>
        <sz val="10"/>
        <color theme="1"/>
        <rFont val="Arial"/>
        <family val="2"/>
      </rPr>
      <t> </t>
    </r>
  </si>
  <si>
    <r>
      <t>51.</t>
    </r>
    <r>
      <rPr>
        <sz val="10"/>
        <color theme="1"/>
        <rFont val="Times New Roman"/>
        <family val="1"/>
      </rPr>
      <t xml:space="preserve">       </t>
    </r>
    <r>
      <rPr>
        <sz val="10"/>
        <color theme="1"/>
        <rFont val="Arial"/>
        <family val="2"/>
      </rPr>
      <t> </t>
    </r>
  </si>
  <si>
    <r>
      <t>52.</t>
    </r>
    <r>
      <rPr>
        <sz val="10"/>
        <color theme="1"/>
        <rFont val="Times New Roman"/>
        <family val="1"/>
      </rPr>
      <t xml:space="preserve">       </t>
    </r>
    <r>
      <rPr>
        <sz val="10"/>
        <color theme="1"/>
        <rFont val="Arial"/>
        <family val="2"/>
      </rPr>
      <t> </t>
    </r>
  </si>
  <si>
    <r>
      <t>53.</t>
    </r>
    <r>
      <rPr>
        <sz val="10"/>
        <color theme="1"/>
        <rFont val="Times New Roman"/>
        <family val="1"/>
      </rPr>
      <t xml:space="preserve">       </t>
    </r>
    <r>
      <rPr>
        <sz val="10"/>
        <color theme="1"/>
        <rFont val="Arial"/>
        <family val="2"/>
      </rPr>
      <t> </t>
    </r>
  </si>
  <si>
    <r>
      <t>54.</t>
    </r>
    <r>
      <rPr>
        <sz val="10"/>
        <color theme="1"/>
        <rFont val="Times New Roman"/>
        <family val="1"/>
      </rPr>
      <t xml:space="preserve">       </t>
    </r>
    <r>
      <rPr>
        <sz val="10"/>
        <color theme="1"/>
        <rFont val="Arial"/>
        <family val="2"/>
      </rPr>
      <t> </t>
    </r>
  </si>
  <si>
    <r>
      <t>55.</t>
    </r>
    <r>
      <rPr>
        <sz val="10"/>
        <color theme="1"/>
        <rFont val="Times New Roman"/>
        <family val="1"/>
      </rPr>
      <t xml:space="preserve">       </t>
    </r>
    <r>
      <rPr>
        <sz val="10"/>
        <color theme="1"/>
        <rFont val="Arial"/>
        <family val="2"/>
      </rPr>
      <t> </t>
    </r>
  </si>
  <si>
    <r>
      <t>56.</t>
    </r>
    <r>
      <rPr>
        <sz val="10"/>
        <color theme="1"/>
        <rFont val="Times New Roman"/>
        <family val="1"/>
      </rPr>
      <t xml:space="preserve">       </t>
    </r>
    <r>
      <rPr>
        <sz val="10"/>
        <color theme="1"/>
        <rFont val="Arial"/>
        <family val="2"/>
      </rPr>
      <t> </t>
    </r>
  </si>
  <si>
    <r>
      <t>57.</t>
    </r>
    <r>
      <rPr>
        <sz val="10"/>
        <color theme="1"/>
        <rFont val="Times New Roman"/>
        <family val="1"/>
      </rPr>
      <t xml:space="preserve">       </t>
    </r>
    <r>
      <rPr>
        <sz val="10"/>
        <color theme="1"/>
        <rFont val="Arial"/>
        <family val="2"/>
      </rPr>
      <t> </t>
    </r>
  </si>
  <si>
    <r>
      <t>58.</t>
    </r>
    <r>
      <rPr>
        <sz val="10"/>
        <color theme="1"/>
        <rFont val="Times New Roman"/>
        <family val="1"/>
      </rPr>
      <t xml:space="preserve">       </t>
    </r>
    <r>
      <rPr>
        <sz val="10"/>
        <color theme="1"/>
        <rFont val="Arial"/>
        <family val="2"/>
      </rPr>
      <t> </t>
    </r>
  </si>
  <si>
    <r>
      <t>59.</t>
    </r>
    <r>
      <rPr>
        <sz val="10"/>
        <color theme="1"/>
        <rFont val="Times New Roman"/>
        <family val="1"/>
      </rPr>
      <t xml:space="preserve">       </t>
    </r>
    <r>
      <rPr>
        <sz val="10"/>
        <color theme="1"/>
        <rFont val="Arial"/>
        <family val="2"/>
      </rPr>
      <t> </t>
    </r>
  </si>
  <si>
    <r>
      <t>60.</t>
    </r>
    <r>
      <rPr>
        <sz val="10"/>
        <color theme="1"/>
        <rFont val="Times New Roman"/>
        <family val="1"/>
      </rPr>
      <t xml:space="preserve">       </t>
    </r>
    <r>
      <rPr>
        <sz val="10"/>
        <color theme="1"/>
        <rFont val="Arial"/>
        <family val="2"/>
      </rPr>
      <t> </t>
    </r>
  </si>
  <si>
    <r>
      <t>61.</t>
    </r>
    <r>
      <rPr>
        <sz val="10"/>
        <color theme="1"/>
        <rFont val="Times New Roman"/>
        <family val="1"/>
      </rPr>
      <t xml:space="preserve">       </t>
    </r>
    <r>
      <rPr>
        <sz val="10"/>
        <color theme="1"/>
        <rFont val="Arial"/>
        <family val="2"/>
      </rPr>
      <t> </t>
    </r>
  </si>
  <si>
    <r>
      <t>62.</t>
    </r>
    <r>
      <rPr>
        <sz val="10"/>
        <color theme="1"/>
        <rFont val="Times New Roman"/>
        <family val="1"/>
      </rPr>
      <t xml:space="preserve">       </t>
    </r>
    <r>
      <rPr>
        <sz val="10"/>
        <color theme="1"/>
        <rFont val="Arial"/>
        <family val="2"/>
      </rPr>
      <t> </t>
    </r>
  </si>
  <si>
    <r>
      <t>63.</t>
    </r>
    <r>
      <rPr>
        <sz val="10"/>
        <color theme="1"/>
        <rFont val="Times New Roman"/>
        <family val="1"/>
      </rPr>
      <t xml:space="preserve">       </t>
    </r>
    <r>
      <rPr>
        <sz val="10"/>
        <color theme="1"/>
        <rFont val="Arial"/>
        <family val="2"/>
      </rPr>
      <t> </t>
    </r>
  </si>
  <si>
    <r>
      <t>64.</t>
    </r>
    <r>
      <rPr>
        <sz val="10"/>
        <color theme="1"/>
        <rFont val="Times New Roman"/>
        <family val="1"/>
      </rPr>
      <t xml:space="preserve">       </t>
    </r>
    <r>
      <rPr>
        <sz val="10"/>
        <color theme="1"/>
        <rFont val="Arial"/>
        <family val="2"/>
      </rPr>
      <t> </t>
    </r>
  </si>
  <si>
    <r>
      <t>65.</t>
    </r>
    <r>
      <rPr>
        <sz val="10"/>
        <color theme="1"/>
        <rFont val="Times New Roman"/>
        <family val="1"/>
      </rPr>
      <t xml:space="preserve">       </t>
    </r>
    <r>
      <rPr>
        <sz val="10"/>
        <color theme="1"/>
        <rFont val="Arial"/>
        <family val="2"/>
      </rPr>
      <t> </t>
    </r>
  </si>
  <si>
    <r>
      <t>66.</t>
    </r>
    <r>
      <rPr>
        <sz val="10"/>
        <color theme="1"/>
        <rFont val="Times New Roman"/>
        <family val="1"/>
      </rPr>
      <t xml:space="preserve">       </t>
    </r>
    <r>
      <rPr>
        <sz val="10"/>
        <color theme="1"/>
        <rFont val="Arial"/>
        <family val="2"/>
      </rPr>
      <t> </t>
    </r>
  </si>
  <si>
    <r>
      <t>67.</t>
    </r>
    <r>
      <rPr>
        <sz val="10"/>
        <color theme="1"/>
        <rFont val="Times New Roman"/>
        <family val="1"/>
      </rPr>
      <t xml:space="preserve">       </t>
    </r>
    <r>
      <rPr>
        <sz val="10"/>
        <color theme="1"/>
        <rFont val="Arial"/>
        <family val="2"/>
      </rPr>
      <t> </t>
    </r>
  </si>
  <si>
    <r>
      <t>68.</t>
    </r>
    <r>
      <rPr>
        <sz val="10"/>
        <color theme="1"/>
        <rFont val="Times New Roman"/>
        <family val="1"/>
      </rPr>
      <t xml:space="preserve">       </t>
    </r>
    <r>
      <rPr>
        <sz val="10"/>
        <color theme="1"/>
        <rFont val="Arial"/>
        <family val="2"/>
      </rPr>
      <t> </t>
    </r>
  </si>
  <si>
    <r>
      <t>69.</t>
    </r>
    <r>
      <rPr>
        <sz val="10"/>
        <color theme="1"/>
        <rFont val="Times New Roman"/>
        <family val="1"/>
      </rPr>
      <t xml:space="preserve">       </t>
    </r>
    <r>
      <rPr>
        <sz val="10"/>
        <color theme="1"/>
        <rFont val="Arial"/>
        <family val="2"/>
      </rPr>
      <t> </t>
    </r>
  </si>
  <si>
    <r>
      <t>70.</t>
    </r>
    <r>
      <rPr>
        <sz val="10"/>
        <color theme="1"/>
        <rFont val="Times New Roman"/>
        <family val="1"/>
      </rPr>
      <t xml:space="preserve">       </t>
    </r>
    <r>
      <rPr>
        <sz val="10"/>
        <color theme="1"/>
        <rFont val="Arial"/>
        <family val="2"/>
      </rPr>
      <t> </t>
    </r>
  </si>
  <si>
    <r>
      <t>71.</t>
    </r>
    <r>
      <rPr>
        <sz val="10"/>
        <color theme="1"/>
        <rFont val="Times New Roman"/>
        <family val="1"/>
      </rPr>
      <t xml:space="preserve">       </t>
    </r>
    <r>
      <rPr>
        <sz val="10"/>
        <color theme="1"/>
        <rFont val="Arial"/>
        <family val="2"/>
      </rPr>
      <t> </t>
    </r>
  </si>
  <si>
    <r>
      <t>72.</t>
    </r>
    <r>
      <rPr>
        <sz val="10"/>
        <color theme="1"/>
        <rFont val="Times New Roman"/>
        <family val="1"/>
      </rPr>
      <t xml:space="preserve">       </t>
    </r>
    <r>
      <rPr>
        <sz val="10"/>
        <color theme="1"/>
        <rFont val="Arial"/>
        <family val="2"/>
      </rPr>
      <t> </t>
    </r>
  </si>
  <si>
    <r>
      <t>73.</t>
    </r>
    <r>
      <rPr>
        <sz val="10"/>
        <color theme="1"/>
        <rFont val="Times New Roman"/>
        <family val="1"/>
      </rPr>
      <t xml:space="preserve">       </t>
    </r>
    <r>
      <rPr>
        <sz val="10"/>
        <color theme="1"/>
        <rFont val="Arial"/>
        <family val="2"/>
      </rPr>
      <t> </t>
    </r>
  </si>
  <si>
    <r>
      <t>74.</t>
    </r>
    <r>
      <rPr>
        <sz val="10"/>
        <color theme="1"/>
        <rFont val="Times New Roman"/>
        <family val="1"/>
      </rPr>
      <t xml:space="preserve">       </t>
    </r>
    <r>
      <rPr>
        <sz val="10"/>
        <color theme="1"/>
        <rFont val="Arial"/>
        <family val="2"/>
      </rPr>
      <t> </t>
    </r>
  </si>
  <si>
    <r>
      <t>75.</t>
    </r>
    <r>
      <rPr>
        <sz val="10"/>
        <color theme="1"/>
        <rFont val="Times New Roman"/>
        <family val="1"/>
      </rPr>
      <t xml:space="preserve">       </t>
    </r>
    <r>
      <rPr>
        <sz val="10"/>
        <color theme="1"/>
        <rFont val="Arial"/>
        <family val="2"/>
      </rPr>
      <t> </t>
    </r>
  </si>
  <si>
    <r>
      <t>76.</t>
    </r>
    <r>
      <rPr>
        <sz val="10"/>
        <color theme="1"/>
        <rFont val="Times New Roman"/>
        <family val="1"/>
      </rPr>
      <t xml:space="preserve">       </t>
    </r>
    <r>
      <rPr>
        <sz val="10"/>
        <color theme="1"/>
        <rFont val="Arial"/>
        <family val="2"/>
      </rPr>
      <t> </t>
    </r>
  </si>
  <si>
    <r>
      <t>77.</t>
    </r>
    <r>
      <rPr>
        <sz val="10"/>
        <color theme="1"/>
        <rFont val="Times New Roman"/>
        <family val="1"/>
      </rPr>
      <t xml:space="preserve">       </t>
    </r>
    <r>
      <rPr>
        <sz val="10"/>
        <color theme="1"/>
        <rFont val="Arial"/>
        <family val="2"/>
      </rPr>
      <t> </t>
    </r>
  </si>
  <si>
    <r>
      <t>78.</t>
    </r>
    <r>
      <rPr>
        <sz val="10"/>
        <color theme="1"/>
        <rFont val="Times New Roman"/>
        <family val="1"/>
      </rPr>
      <t xml:space="preserve">       </t>
    </r>
    <r>
      <rPr>
        <sz val="10"/>
        <color theme="1"/>
        <rFont val="Arial"/>
        <family val="2"/>
      </rPr>
      <t> </t>
    </r>
  </si>
  <si>
    <r>
      <t>79.</t>
    </r>
    <r>
      <rPr>
        <sz val="10"/>
        <color theme="1"/>
        <rFont val="Times New Roman"/>
        <family val="1"/>
      </rPr>
      <t xml:space="preserve">       </t>
    </r>
    <r>
      <rPr>
        <sz val="10"/>
        <color theme="1"/>
        <rFont val="Arial"/>
        <family val="2"/>
      </rPr>
      <t> </t>
    </r>
  </si>
  <si>
    <r>
      <t>80.</t>
    </r>
    <r>
      <rPr>
        <sz val="10"/>
        <color theme="1"/>
        <rFont val="Times New Roman"/>
        <family val="1"/>
      </rPr>
      <t xml:space="preserve">       </t>
    </r>
    <r>
      <rPr>
        <sz val="10"/>
        <color theme="1"/>
        <rFont val="Arial"/>
        <family val="2"/>
      </rPr>
      <t> </t>
    </r>
  </si>
  <si>
    <r>
      <t>81.</t>
    </r>
    <r>
      <rPr>
        <sz val="10"/>
        <color theme="1"/>
        <rFont val="Times New Roman"/>
        <family val="1"/>
      </rPr>
      <t xml:space="preserve">       </t>
    </r>
    <r>
      <rPr>
        <sz val="10"/>
        <color theme="1"/>
        <rFont val="Arial"/>
        <family val="2"/>
      </rPr>
      <t> </t>
    </r>
  </si>
  <si>
    <r>
      <t>82.</t>
    </r>
    <r>
      <rPr>
        <sz val="10"/>
        <color theme="1"/>
        <rFont val="Times New Roman"/>
        <family val="1"/>
      </rPr>
      <t xml:space="preserve">       </t>
    </r>
    <r>
      <rPr>
        <sz val="10"/>
        <color theme="1"/>
        <rFont val="Arial"/>
        <family val="2"/>
      </rPr>
      <t> </t>
    </r>
  </si>
  <si>
    <r>
      <t>83.</t>
    </r>
    <r>
      <rPr>
        <sz val="10"/>
        <color theme="1"/>
        <rFont val="Times New Roman"/>
        <family val="1"/>
      </rPr>
      <t xml:space="preserve">       </t>
    </r>
    <r>
      <rPr>
        <sz val="10"/>
        <color theme="1"/>
        <rFont val="Arial"/>
        <family val="2"/>
      </rPr>
      <t> </t>
    </r>
  </si>
  <si>
    <r>
      <t>84.</t>
    </r>
    <r>
      <rPr>
        <sz val="10"/>
        <color theme="1"/>
        <rFont val="Times New Roman"/>
        <family val="1"/>
      </rPr>
      <t xml:space="preserve">       </t>
    </r>
    <r>
      <rPr>
        <sz val="10"/>
        <color theme="1"/>
        <rFont val="Arial"/>
        <family val="2"/>
      </rPr>
      <t> </t>
    </r>
  </si>
  <si>
    <r>
      <t>85.</t>
    </r>
    <r>
      <rPr>
        <sz val="10"/>
        <color theme="1"/>
        <rFont val="Times New Roman"/>
        <family val="1"/>
      </rPr>
      <t xml:space="preserve">       </t>
    </r>
    <r>
      <rPr>
        <sz val="10"/>
        <color theme="1"/>
        <rFont val="Arial"/>
        <family val="2"/>
      </rPr>
      <t> </t>
    </r>
  </si>
  <si>
    <r>
      <t>86.</t>
    </r>
    <r>
      <rPr>
        <sz val="10"/>
        <color theme="1"/>
        <rFont val="Times New Roman"/>
        <family val="1"/>
      </rPr>
      <t xml:space="preserve">       </t>
    </r>
    <r>
      <rPr>
        <sz val="10"/>
        <color theme="1"/>
        <rFont val="Arial"/>
        <family val="2"/>
      </rPr>
      <t> </t>
    </r>
  </si>
  <si>
    <r>
      <t>87.</t>
    </r>
    <r>
      <rPr>
        <sz val="10"/>
        <color theme="1"/>
        <rFont val="Times New Roman"/>
        <family val="1"/>
      </rPr>
      <t xml:space="preserve">       </t>
    </r>
    <r>
      <rPr>
        <sz val="10"/>
        <color theme="1"/>
        <rFont val="Arial"/>
        <family val="2"/>
      </rPr>
      <t> </t>
    </r>
  </si>
  <si>
    <r>
      <t>88.</t>
    </r>
    <r>
      <rPr>
        <sz val="10"/>
        <color theme="1"/>
        <rFont val="Times New Roman"/>
        <family val="1"/>
      </rPr>
      <t xml:space="preserve">       </t>
    </r>
    <r>
      <rPr>
        <sz val="10"/>
        <color theme="1"/>
        <rFont val="Arial"/>
        <family val="2"/>
      </rPr>
      <t> </t>
    </r>
  </si>
  <si>
    <r>
      <t>89.</t>
    </r>
    <r>
      <rPr>
        <sz val="10"/>
        <color theme="1"/>
        <rFont val="Times New Roman"/>
        <family val="1"/>
      </rPr>
      <t xml:space="preserve">       </t>
    </r>
    <r>
      <rPr>
        <sz val="10"/>
        <color theme="1"/>
        <rFont val="Arial"/>
        <family val="2"/>
      </rPr>
      <t> </t>
    </r>
  </si>
  <si>
    <r>
      <t>90.</t>
    </r>
    <r>
      <rPr>
        <sz val="10"/>
        <color theme="1"/>
        <rFont val="Times New Roman"/>
        <family val="1"/>
      </rPr>
      <t xml:space="preserve">       </t>
    </r>
    <r>
      <rPr>
        <sz val="10"/>
        <color theme="1"/>
        <rFont val="Arial"/>
        <family val="2"/>
      </rPr>
      <t> </t>
    </r>
  </si>
  <si>
    <r>
      <t>91.</t>
    </r>
    <r>
      <rPr>
        <sz val="10"/>
        <color theme="1"/>
        <rFont val="Times New Roman"/>
        <family val="1"/>
      </rPr>
      <t xml:space="preserve">       </t>
    </r>
    <r>
      <rPr>
        <sz val="10"/>
        <color theme="1"/>
        <rFont val="Arial"/>
        <family val="2"/>
      </rPr>
      <t> </t>
    </r>
  </si>
  <si>
    <t xml:space="preserve">There are a number of opportunities that could speed up or be generated by the TB process, namely: </t>
  </si>
  <si>
    <t>b)  To what extent would transboundary management of opportunities detected in question 19a) be beneficial for your protected area?</t>
  </si>
  <si>
    <t>Could any common initiatives aimed at improving the state of knowledge on biodiversity and natural resources of the proposed TBPA be jointly undertaken in the course of transboundary cooperation?</t>
  </si>
  <si>
    <t>3―Yes; 2―Foreseen in the near future; 1―No¹</t>
  </si>
  <si>
    <t>5―Yes, significantly; 3―To some extent; 1―No; N/A―Not applicable</t>
  </si>
  <si>
    <t xml:space="preserve">• protection, restoration, maintenance or sustainable use of shared habitats and ecosystems; 
</t>
  </si>
  <si>
    <t xml:space="preserve">• improvement of conservation status of threatened species;
</t>
  </si>
  <si>
    <t xml:space="preserve">• improvement of conservation status of species of conservation importance that span the state boundary;
</t>
  </si>
  <si>
    <t xml:space="preserve">• improvement of wildlife movement across the boundary;
</t>
  </si>
  <si>
    <t xml:space="preserve">• mitigation of threats; 
</t>
  </si>
  <si>
    <t xml:space="preserve">• benefits of transboundary cooperation for protected area management; 
</t>
  </si>
  <si>
    <t xml:space="preserve">• benefits of protected area management issues for local communities; 
</t>
  </si>
  <si>
    <t xml:space="preserve">• addressing of threats to cultural values; 
</t>
  </si>
  <si>
    <t xml:space="preserve">• reduction of extent of illegal activities across the state border; 
</t>
  </si>
  <si>
    <t xml:space="preserve">• reduction of extent of illegal activities across the state border;
</t>
  </si>
  <si>
    <t xml:space="preserve">• reduction of political tensions or conflicts between the concerned countries and transboundary initiative acting as reconciliation element; 
</t>
  </si>
  <si>
    <t xml:space="preserve">• the informal relationships between protected area managers are friendly; 
</t>
  </si>
  <si>
    <t xml:space="preserve">• the informal relationships between protected area managers are conflicting; 
</t>
  </si>
  <si>
    <t xml:space="preserve">• the national legislation on nature conservation in the concerned countries is identical/very similar;
</t>
  </si>
  <si>
    <t xml:space="preserve">• the national legislation on nature conservation in the concerned countries is completely different; 
</t>
  </si>
  <si>
    <t xml:space="preserve">• official agreements and/or treaties signed between governments (central, regional, local) of the concerned countries provide for transboundary cooperation; 
</t>
  </si>
  <si>
    <t xml:space="preserve">• there are agreements on certain aspects of protected area management between nature conservation authorities; 
</t>
  </si>
  <si>
    <t xml:space="preserve">• enhancement of political relations between the concerned countries; 
</t>
  </si>
  <si>
    <t xml:space="preserve">• current political relations between the concerned countries are conflicting; 
</t>
  </si>
  <si>
    <t xml:space="preserve">• current political relations between the concerned countries are friendly; 
</t>
  </si>
  <si>
    <t xml:space="preserve">• there are major political issues that might hold back the process of transboundary cooperation establishment; 
</t>
  </si>
  <si>
    <t xml:space="preserve">• possibility to establish a common tourism infrastructure across the state border; 
</t>
  </si>
  <si>
    <t xml:space="preserve">• possibility of mutual cooperation in joint marketing and promotion of the region; 
</t>
  </si>
  <si>
    <t xml:space="preserve">• possibilities for developing, exchanging and promoting traditional products in the region; 
</t>
  </si>
  <si>
    <t xml:space="preserve">• regional cultural or social events gathering stakeholders from different national parts of the proposed TBPA could be used to strengthen social relations between local communities from concerned countries; 
</t>
  </si>
  <si>
    <t xml:space="preserve">• the relations between local governments in the concerned countries are conflicting; 
</t>
  </si>
  <si>
    <t xml:space="preserve">• the relations between local governments in the concerned countries are friendly; 
</t>
  </si>
  <si>
    <t xml:space="preserve">• the relations between local communities in the concerned countries are conflicting; 
</t>
  </si>
  <si>
    <t xml:space="preserve">• the relations between local communities in the concerned countries are friendly; 
</t>
  </si>
  <si>
    <t xml:space="preserve">• mitigation of conflict issues between local populations across the border;
</t>
  </si>
  <si>
    <t xml:space="preserve">• management priorities and objectives of protected areas on each side of the state border are similar;
</t>
  </si>
  <si>
    <t xml:space="preserve">• management priorities and objectives of protected areas on each side of the state border are different;
</t>
  </si>
  <si>
    <t xml:space="preserve">• there is lack of support for the transboundary initiative development; 
</t>
  </si>
  <si>
    <t xml:space="preserve">• key stakeholders would benefit from transboundary cooperation; 
</t>
  </si>
  <si>
    <t xml:space="preserve">• none of the key stakeholders would benefit from transboundary cooperation; 
</t>
  </si>
  <si>
    <t xml:space="preserve">• some stakeholders would be disadvantaged by transboundary cooperation; 
</t>
  </si>
  <si>
    <t xml:space="preserve">• some of the key stakeholders have already engaged successfully in cooperation with parties across the state boundary; 
</t>
  </si>
  <si>
    <t xml:space="preserve">• administrative jurisdictions involved in TBPA could significantly hinder the transboundary initiative; 
</t>
  </si>
  <si>
    <t xml:space="preserve">• there are unresolved claims to land areas or water bodies on either side of the present state border; 
</t>
  </si>
  <si>
    <t xml:space="preserve">• more free circulation of local population across the state border; 
</t>
  </si>
  <si>
    <t xml:space="preserve">• transport infrastructure network between protected areas in the proposed TBPA including border crossings is well developed; 
</t>
  </si>
  <si>
    <t xml:space="preserve">• transport infrastructure network between protected areas in the proposed TBPA including border crossings is not existent or not very developed; 
</t>
  </si>
  <si>
    <t xml:space="preserve">• visa regime regulates the movement of people; 
</t>
  </si>
  <si>
    <t xml:space="preserve">• transboundary initiative could help in reunification of communities and/or families across the state border; 
</t>
  </si>
  <si>
    <t xml:space="preserve">• there has recently been a military or ethnic conflict or tension between the countries concerned that could negatively affect future cooperation; 
</t>
  </si>
  <si>
    <t xml:space="preserve">• mitigation of any potential damages or adverse impacts of the past military and/or ethnic conflict to nature and/or local population; 
</t>
  </si>
  <si>
    <t xml:space="preserve">• availability of financial resources for transboundary related activities; 
</t>
  </si>
  <si>
    <t xml:space="preserve">• there are no available financial resources for transboundary related activities; 
</t>
  </si>
  <si>
    <t xml:space="preserve">• availability of people for coordination of transboundary related activities; 
</t>
  </si>
  <si>
    <t xml:space="preserve">• there are no people available for coordination of transboundary related activities; 
</t>
  </si>
  <si>
    <t xml:space="preserve">• relevant knowledge and skills (i.e. capacity) of people available for coordination of transboundary related activities; 
</t>
  </si>
  <si>
    <t xml:space="preserve">• people available for coordination of transboundary related activities have relevant knowledge and skills (i.e. capacity); 
</t>
  </si>
  <si>
    <t xml:space="preserve">• capacity (knowledge and sklills) of people available for coordination of transboundary related activities; 
</t>
  </si>
  <si>
    <t xml:space="preserve">• capacity development of people available for coordination of transboundary related activities is highly needed; 
</t>
  </si>
  <si>
    <t xml:space="preserve">• there are people with vision and ability to make it compelling to others; 
</t>
  </si>
  <si>
    <t xml:space="preserve">• there are no people with vision and ability to make it compelling to others; 
</t>
  </si>
  <si>
    <t xml:space="preserve">• the availability of the facilities to manage regular and effective communication with partners in proposed TBPA;
</t>
  </si>
  <si>
    <t xml:space="preserve">• there are no facilities to manage regular and effective communication with partners in proposed TBPA; 
</t>
  </si>
  <si>
    <t xml:space="preserve">• no willingness to share any potential resources with partners across the border; 
</t>
  </si>
  <si>
    <t xml:space="preserve">• there is no need for assistance in financial resources, and/or equipment, and/or knowledge development from external sources; 
</t>
  </si>
  <si>
    <t xml:space="preserve">• financial contribution for transboundary cooperation activities by state budget would be available; 
</t>
  </si>
  <si>
    <t xml:space="preserve">• financial contribution for transboundary cooperation activities by state budget would not be available; 
</t>
  </si>
  <si>
    <t xml:space="preserve">• financial contribution of the local municipal/community budgets or the private business sector would be accessible; 
</t>
  </si>
  <si>
    <t xml:space="preserve">• partners across the state boundary understand each other’s language(s) or effectively communicate in a mutually understood language; 
</t>
  </si>
  <si>
    <t xml:space="preserve">• understanding of each other's language(s); 
</t>
  </si>
  <si>
    <t xml:space="preserve">• partners across the state boundary do not understand each other’s language(s) nor can effectively communicate in another language; 
</t>
  </si>
  <si>
    <t xml:space="preserve">• institutional, operational and technical capacities between partners on each side of the state border are not different; 
</t>
  </si>
  <si>
    <t xml:space="preserve">• institutional, operational and technical capacities between partners on each side of the state border are significantly different; 
</t>
  </si>
  <si>
    <t xml:space="preserve">• availability of most of the sources of information (e.g. biodiversity inventories, maps, databases) for planning the proposed TBPA;  
</t>
  </si>
  <si>
    <t xml:space="preserve">• availability of sources of information (e.g. biodiversity inventories, maps, databases) for planning the proposed TBPA; 
</t>
  </si>
  <si>
    <t xml:space="preserve">• no sources of information (e.g. biodiversity inventories, maps, databases) are available for planning the proposed TBPA; 
</t>
  </si>
  <si>
    <t xml:space="preserve">• most of the sources of information (e.g. biodiversity inventories, maps, databases) in the concerned countries are compatible; 
</t>
  </si>
  <si>
    <t xml:space="preserve">• sources of information (e.g. biodiversity inventories, maps, databases) in the concerned countries are not compatible; 
</t>
  </si>
  <si>
    <t xml:space="preserve">• legal provisions for data exchange between partners exist on each side of the state border; 
</t>
  </si>
  <si>
    <t xml:space="preserve">• no legal provisions for data exchange between partners exist on each side of the state border; 
</t>
  </si>
  <si>
    <t xml:space="preserve">• the state of knowledge on biodiversity and natural resources of the proposed TBPA in each country is similar; 
</t>
  </si>
  <si>
    <t xml:space="preserve">• the state of knowledge on biodiversity and natural resources of the proposed TBPA in each country is significantly different; 
</t>
  </si>
  <si>
    <t xml:space="preserve">• methodologies for data collection and management in the involved countries are not different; 
</t>
  </si>
  <si>
    <t xml:space="preserve">• methodologies for data collection and management in the involved countries are significantly different; 
</t>
  </si>
  <si>
    <t xml:space="preserve">• benefitting from scientific cooperation across the boundary; 
</t>
  </si>
  <si>
    <t xml:space="preserve">• common transboundary research activities have sucessfully been implemented; 
</t>
  </si>
  <si>
    <t xml:space="preserve">• management of externally funded projects;  
</t>
  </si>
  <si>
    <t xml:space="preserve">• some of the partners have experience with managing externally funded projects; 
</t>
  </si>
  <si>
    <t xml:space="preserve">• no experience with management of externally funded projects;  
</t>
  </si>
  <si>
    <t xml:space="preserve">• land ownership forms and/or land management rights in the national part of the proposed TBPA and its buffer zone cause significant difficulties in TBPA establishment; 
</t>
  </si>
  <si>
    <t xml:space="preserve">• significant disparity in the employment and welfare situation of the local population in the proposed TBPA in the country in comparison to the neighbouring country; 
</t>
  </si>
  <si>
    <t xml:space="preserve">• financial resources for transboundary related activities are available; 
</t>
  </si>
  <si>
    <t xml:space="preserve">• there are people available for coordination of transboundary related activities; 
</t>
  </si>
  <si>
    <t xml:space="preserve">• there is willingness to share any potential resources with partners across the border; 
</t>
  </si>
  <si>
    <t>Introduction</t>
  </si>
  <si>
    <t>Results</t>
  </si>
  <si>
    <t>Abbreviations</t>
  </si>
  <si>
    <t xml:space="preserve">• reduction of political tensions or conflicts between the concerned countries and transboundary initiative acting as reconciliation element;
</t>
  </si>
  <si>
    <t xml:space="preserve">5―Yes; 3―To some extent; 1―No  </t>
  </si>
  <si>
    <t>5―Yes, significantly; 3―To some extent; N/A―Not applicable/No</t>
  </si>
  <si>
    <t xml:space="preserve">5―Friendly; 3―Neutral; 1―Conflicting; 0―No relations </t>
  </si>
  <si>
    <t xml:space="preserve">5―Yes; 1―No; N/A―Not applicable </t>
  </si>
  <si>
    <t>1―Yes; 5―No; N/A―Not applicable</t>
  </si>
  <si>
    <r>
      <t>5―</t>
    </r>
    <r>
      <rPr>
        <sz val="10"/>
        <color rgb="FF000000"/>
        <rFont val="Arial"/>
        <family val="2"/>
      </rPr>
      <t>Significantly</t>
    </r>
    <r>
      <rPr>
        <sz val="10"/>
        <color theme="1"/>
        <rFont val="Arial"/>
        <family val="2"/>
      </rPr>
      <t>; 3―To some extent; 1―Not at all; N/A―Not applicable</t>
    </r>
  </si>
  <si>
    <t xml:space="preserve">Primary stakeholders in the potential transboundary initiative are: </t>
  </si>
  <si>
    <t xml:space="preserve">International organization(s) involved in the transboundary initiative development is/are: </t>
  </si>
  <si>
    <t xml:space="preserve">Major roles of primary stakeholders in the transboundary initiative are: </t>
  </si>
  <si>
    <t xml:space="preserve">Stakeholders with decision-making power: </t>
  </si>
  <si>
    <t xml:space="preserve">Date: </t>
  </si>
  <si>
    <t xml:space="preserve">Country: </t>
  </si>
  <si>
    <t xml:space="preserve">Protected area: </t>
  </si>
  <si>
    <t>Geographical position:</t>
  </si>
  <si>
    <t>Natural values of this area:</t>
  </si>
  <si>
    <t>Authorities responsible for management of the protected area:</t>
  </si>
  <si>
    <t>b)  If yes, please provide the name of:</t>
  </si>
  <si>
    <t xml:space="preserve">b1) protected area(s) in the neighbouring country/-ies: </t>
  </si>
  <si>
    <t>b2) neighbouring country/-ies:</t>
  </si>
  <si>
    <t>Is any community conserved area part of the planned TBPA?</t>
  </si>
  <si>
    <t xml:space="preserve">The following parties could potentially help increase capacity on transboundary cooperation: </t>
  </si>
  <si>
    <t>The following parties could potentially help identify sources of funds and assistance for transboundary activities:</t>
  </si>
  <si>
    <t>(1)     Compelling reason for transboundary conservation</t>
  </si>
  <si>
    <t>(2)     Stakeholders</t>
  </si>
  <si>
    <t>(3)     Geographic reach, regional stability and complexity</t>
  </si>
  <si>
    <t>(4)     Capacity</t>
  </si>
  <si>
    <t>Fields of cooperation</t>
  </si>
  <si>
    <t>Examples of possible common actions</t>
  </si>
  <si>
    <t xml:space="preserve">Examples of potential benefits </t>
  </si>
  <si>
    <t>Information and data exchange</t>
  </si>
  <si>
    <t>Exchange of information on natural and cultural values</t>
  </si>
  <si>
    <r>
      <t>·</t>
    </r>
    <r>
      <rPr>
        <sz val="7"/>
        <color theme="1"/>
        <rFont val="Times New Roman"/>
        <family val="1"/>
        <charset val="238"/>
      </rPr>
      <t xml:space="preserve">         </t>
    </r>
    <r>
      <rPr>
        <sz val="10"/>
        <color theme="1"/>
        <rFont val="Arial"/>
        <family val="2"/>
        <charset val="238"/>
      </rPr>
      <t>developed common inventories</t>
    </r>
  </si>
  <si>
    <r>
      <t>·</t>
    </r>
    <r>
      <rPr>
        <sz val="7"/>
        <color theme="1"/>
        <rFont val="Times New Roman"/>
        <family val="1"/>
        <charset val="238"/>
      </rPr>
      <t xml:space="preserve">         </t>
    </r>
    <r>
      <rPr>
        <sz val="10"/>
        <color theme="1"/>
        <rFont val="Arial"/>
        <family val="2"/>
        <charset val="238"/>
      </rPr>
      <t>developed common strategies and planning common transboundary actions</t>
    </r>
  </si>
  <si>
    <r>
      <t>·</t>
    </r>
    <r>
      <rPr>
        <sz val="7"/>
        <color theme="1"/>
        <rFont val="Times New Roman"/>
        <family val="1"/>
        <charset val="238"/>
      </rPr>
      <t xml:space="preserve">         </t>
    </r>
    <r>
      <rPr>
        <sz val="10"/>
        <color theme="1"/>
        <rFont val="Arial"/>
        <family val="2"/>
        <charset val="238"/>
      </rPr>
      <t>common identity building</t>
    </r>
  </si>
  <si>
    <t>Exchange of information on common threats to environment and/or nature</t>
  </si>
  <si>
    <t>Exchange of information on tourism</t>
  </si>
  <si>
    <r>
      <t>·</t>
    </r>
    <r>
      <rPr>
        <sz val="7"/>
        <color theme="1"/>
        <rFont val="Times New Roman"/>
        <family val="1"/>
        <charset val="238"/>
      </rPr>
      <t xml:space="preserve">         </t>
    </r>
    <r>
      <rPr>
        <sz val="10"/>
        <color theme="1"/>
        <rFont val="Arial"/>
        <family val="2"/>
        <charset val="238"/>
      </rPr>
      <t>research on main visitor destinations</t>
    </r>
  </si>
  <si>
    <t>Establishing the common GIS database for the entire transboundary area</t>
  </si>
  <si>
    <r>
      <t>·</t>
    </r>
    <r>
      <rPr>
        <sz val="7"/>
        <color theme="1"/>
        <rFont val="Times New Roman"/>
        <family val="1"/>
        <charset val="238"/>
      </rPr>
      <t xml:space="preserve">         </t>
    </r>
    <r>
      <rPr>
        <sz val="10"/>
        <color theme="1"/>
        <rFont val="Arial"/>
        <family val="2"/>
        <charset val="238"/>
      </rPr>
      <t>common planning and monitoring of conservation activities</t>
    </r>
  </si>
  <si>
    <t>Organisation of joint events</t>
  </si>
  <si>
    <r>
      <t>·</t>
    </r>
    <r>
      <rPr>
        <sz val="7"/>
        <color theme="1"/>
        <rFont val="Times New Roman"/>
        <family val="1"/>
        <charset val="238"/>
      </rPr>
      <t xml:space="preserve">         </t>
    </r>
    <r>
      <rPr>
        <sz val="10"/>
        <color theme="1"/>
        <rFont val="Arial"/>
        <family val="2"/>
        <charset val="238"/>
      </rPr>
      <t>improved information flow</t>
    </r>
  </si>
  <si>
    <r>
      <t>·</t>
    </r>
    <r>
      <rPr>
        <sz val="7"/>
        <color theme="1"/>
        <rFont val="Times New Roman"/>
        <family val="1"/>
        <charset val="238"/>
      </rPr>
      <t xml:space="preserve">         </t>
    </r>
    <r>
      <rPr>
        <sz val="10"/>
        <color theme="1"/>
        <rFont val="Arial"/>
        <family val="2"/>
        <charset val="238"/>
      </rPr>
      <t>sharing results of scientific research</t>
    </r>
  </si>
  <si>
    <t>Research</t>
  </si>
  <si>
    <t>Establishing common resource centres and transboundary ‘think-tanks’</t>
  </si>
  <si>
    <r>
      <t>·</t>
    </r>
    <r>
      <rPr>
        <sz val="7"/>
        <color theme="1"/>
        <rFont val="Times New Roman"/>
        <family val="1"/>
        <charset val="238"/>
      </rPr>
      <t xml:space="preserve">         </t>
    </r>
    <r>
      <rPr>
        <sz val="10"/>
        <color theme="1"/>
        <rFont val="Arial"/>
        <family val="2"/>
        <charset val="238"/>
      </rPr>
      <t>increased, cumulated pool of expertise</t>
    </r>
  </si>
  <si>
    <r>
      <t>·</t>
    </r>
    <r>
      <rPr>
        <sz val="7"/>
        <color theme="1"/>
        <rFont val="Times New Roman"/>
        <family val="1"/>
        <charset val="238"/>
      </rPr>
      <t xml:space="preserve">         </t>
    </r>
    <r>
      <rPr>
        <sz val="10"/>
        <color theme="1"/>
        <rFont val="Arial"/>
        <family val="2"/>
        <charset val="238"/>
      </rPr>
      <t>elaboration of common approaches to common challenges and management issues</t>
    </r>
  </si>
  <si>
    <t xml:space="preserve">Implementing joint scientific projects and programmes </t>
  </si>
  <si>
    <r>
      <t>·</t>
    </r>
    <r>
      <rPr>
        <sz val="7"/>
        <color theme="1"/>
        <rFont val="Times New Roman"/>
        <family val="1"/>
        <charset val="238"/>
      </rPr>
      <t xml:space="preserve">         </t>
    </r>
    <r>
      <rPr>
        <sz val="10"/>
        <color theme="1"/>
        <rFont val="Arial"/>
        <family val="2"/>
        <charset val="238"/>
      </rPr>
      <t>elimination of potential duplication of efforts</t>
    </r>
  </si>
  <si>
    <r>
      <t>·</t>
    </r>
    <r>
      <rPr>
        <sz val="7"/>
        <color theme="1"/>
        <rFont val="Times New Roman"/>
        <family val="1"/>
        <charset val="238"/>
      </rPr>
      <t xml:space="preserve">         </t>
    </r>
    <r>
      <rPr>
        <sz val="10"/>
        <color theme="1"/>
        <rFont val="Arial"/>
        <family val="2"/>
        <charset val="238"/>
      </rPr>
      <t>exchange of research methodologies and technical skills</t>
    </r>
  </si>
  <si>
    <t>Standardisation of research and monitoring methodology</t>
  </si>
  <si>
    <r>
      <t>·</t>
    </r>
    <r>
      <rPr>
        <sz val="7"/>
        <color theme="1"/>
        <rFont val="Times New Roman"/>
        <family val="1"/>
        <charset val="238"/>
      </rPr>
      <t xml:space="preserve">         </t>
    </r>
    <r>
      <rPr>
        <sz val="10"/>
        <color theme="1"/>
        <rFont val="Arial"/>
        <family val="2"/>
        <charset val="238"/>
      </rPr>
      <t>compatibility of data collection, processing and management methods</t>
    </r>
  </si>
  <si>
    <r>
      <t>·</t>
    </r>
    <r>
      <rPr>
        <sz val="7"/>
        <color theme="1"/>
        <rFont val="Times New Roman"/>
        <family val="1"/>
        <charset val="238"/>
      </rPr>
      <t xml:space="preserve">         </t>
    </r>
    <r>
      <rPr>
        <sz val="10"/>
        <color theme="1"/>
        <rFont val="Arial"/>
        <family val="2"/>
        <charset val="238"/>
      </rPr>
      <t xml:space="preserve">comparability of research results </t>
    </r>
  </si>
  <si>
    <t>Management planning</t>
  </si>
  <si>
    <t>Cooperation on developing management plans for particular protected areas involved, and for the entire transboundary area</t>
  </si>
  <si>
    <r>
      <t>·</t>
    </r>
    <r>
      <rPr>
        <sz val="7"/>
        <color theme="1"/>
        <rFont val="Times New Roman"/>
        <family val="1"/>
        <charset val="238"/>
      </rPr>
      <t xml:space="preserve">         </t>
    </r>
    <r>
      <rPr>
        <sz val="10"/>
        <color theme="1"/>
        <rFont val="Arial"/>
        <family val="2"/>
        <charset val="238"/>
      </rPr>
      <t>developed common vision of the future TBPA</t>
    </r>
  </si>
  <si>
    <r>
      <t>·</t>
    </r>
    <r>
      <rPr>
        <sz val="7"/>
        <color theme="1"/>
        <rFont val="Times New Roman"/>
        <family val="1"/>
        <charset val="238"/>
      </rPr>
      <t xml:space="preserve">         </t>
    </r>
    <r>
      <rPr>
        <sz val="10"/>
        <color theme="1"/>
        <rFont val="Arial"/>
        <family val="2"/>
        <charset val="238"/>
      </rPr>
      <t>harmonised and/or coordinated spatial management/land development plans on TBPA scale</t>
    </r>
  </si>
  <si>
    <r>
      <t>·</t>
    </r>
    <r>
      <rPr>
        <sz val="7"/>
        <color theme="1"/>
        <rFont val="Times New Roman"/>
        <family val="1"/>
        <charset val="238"/>
      </rPr>
      <t xml:space="preserve">         </t>
    </r>
    <r>
      <rPr>
        <sz val="10"/>
        <color theme="1"/>
        <rFont val="Arial"/>
        <family val="2"/>
        <charset val="238"/>
      </rPr>
      <t>allows joint opposition against unwelcome development</t>
    </r>
  </si>
  <si>
    <t xml:space="preserve">Establishing joint thematic working groups  </t>
  </si>
  <si>
    <t xml:space="preserve">Developing the common environmental monitoring system </t>
  </si>
  <si>
    <r>
      <t>·</t>
    </r>
    <r>
      <rPr>
        <sz val="7"/>
        <color theme="1"/>
        <rFont val="Times New Roman"/>
        <family val="1"/>
        <charset val="238"/>
      </rPr>
      <t xml:space="preserve">         </t>
    </r>
    <r>
      <rPr>
        <sz val="10"/>
        <color theme="1"/>
        <rFont val="Arial"/>
        <family val="2"/>
        <charset val="238"/>
      </rPr>
      <t>evaluation of the effectiveness of joint or harmonized management of the TBPA</t>
    </r>
  </si>
  <si>
    <r>
      <t>·</t>
    </r>
    <r>
      <rPr>
        <sz val="7"/>
        <color theme="1"/>
        <rFont val="Times New Roman"/>
        <family val="1"/>
        <charset val="238"/>
      </rPr>
      <t xml:space="preserve">         </t>
    </r>
    <r>
      <rPr>
        <sz val="10"/>
        <color theme="1"/>
        <rFont val="Arial"/>
        <family val="2"/>
        <charset val="238"/>
      </rPr>
      <t xml:space="preserve">evaluation of the ‘added value’ of transboundary cooperation </t>
    </r>
  </si>
  <si>
    <t>Coordination of protective measures concerning threatened, protected and migratory species as well as rare habitats and endangered ecosystems</t>
  </si>
  <si>
    <r>
      <t>·</t>
    </r>
    <r>
      <rPr>
        <sz val="7"/>
        <color theme="1"/>
        <rFont val="Times New Roman"/>
        <family val="1"/>
        <charset val="238"/>
      </rPr>
      <t xml:space="preserve">         </t>
    </r>
    <r>
      <rPr>
        <sz val="10"/>
        <color theme="1"/>
        <rFont val="Arial"/>
        <family val="2"/>
        <charset val="238"/>
      </rPr>
      <t xml:space="preserve">implementation of coordinated protective measures </t>
    </r>
  </si>
  <si>
    <r>
      <t>·</t>
    </r>
    <r>
      <rPr>
        <sz val="7"/>
        <color theme="1"/>
        <rFont val="Times New Roman"/>
        <family val="1"/>
        <charset val="238"/>
      </rPr>
      <t xml:space="preserve">         </t>
    </r>
    <r>
      <rPr>
        <sz val="10"/>
        <color theme="1"/>
        <rFont val="Arial"/>
        <family val="2"/>
        <charset val="238"/>
      </rPr>
      <t>reduced risk of biodiversity loss</t>
    </r>
  </si>
  <si>
    <r>
      <t>·</t>
    </r>
    <r>
      <rPr>
        <sz val="7"/>
        <color theme="1"/>
        <rFont val="Times New Roman"/>
        <family val="1"/>
        <charset val="238"/>
      </rPr>
      <t xml:space="preserve">         </t>
    </r>
    <r>
      <rPr>
        <sz val="10"/>
        <color theme="1"/>
        <rFont val="Arial"/>
        <family val="2"/>
        <charset val="238"/>
      </rPr>
      <t>sharing and reducing the costs of reintroduction activities</t>
    </r>
  </si>
  <si>
    <t>Coordinated protection and restoration of ecological corridors</t>
  </si>
  <si>
    <r>
      <t>·</t>
    </r>
    <r>
      <rPr>
        <sz val="7"/>
        <color theme="1"/>
        <rFont val="Times New Roman"/>
        <family val="1"/>
        <charset val="238"/>
      </rPr>
      <t xml:space="preserve">         </t>
    </r>
    <r>
      <rPr>
        <sz val="10"/>
        <color theme="1"/>
        <rFont val="Arial"/>
        <family val="2"/>
        <charset val="238"/>
      </rPr>
      <t>wildlife and plant species migrations across the state border</t>
    </r>
  </si>
  <si>
    <r>
      <t>·</t>
    </r>
    <r>
      <rPr>
        <sz val="7"/>
        <color theme="1"/>
        <rFont val="Times New Roman"/>
        <family val="1"/>
        <charset val="238"/>
      </rPr>
      <t xml:space="preserve">         </t>
    </r>
    <r>
      <rPr>
        <sz val="10"/>
        <color theme="1"/>
        <rFont val="Arial"/>
        <family val="2"/>
        <charset val="238"/>
      </rPr>
      <t>coordinated ecosystem-based management for species where populations occur on each side of the state border or for migratory wildlife species that cross state border(s)</t>
    </r>
  </si>
  <si>
    <t xml:space="preserve">Joint patrolling and surveillance of border area, sharing of the intelligence database and law enforcement methods </t>
  </si>
  <si>
    <r>
      <t>·</t>
    </r>
    <r>
      <rPr>
        <sz val="7"/>
        <color theme="1"/>
        <rFont val="Times New Roman"/>
        <family val="1"/>
        <charset val="238"/>
      </rPr>
      <t xml:space="preserve">         </t>
    </r>
    <r>
      <rPr>
        <sz val="10"/>
        <color theme="1"/>
        <rFont val="Arial"/>
        <family val="2"/>
        <charset val="238"/>
      </rPr>
      <t xml:space="preserve">enhanced law enforcement, better control of poaching and illegal trade in plants and animals </t>
    </r>
  </si>
  <si>
    <r>
      <t>·</t>
    </r>
    <r>
      <rPr>
        <sz val="7"/>
        <color theme="1"/>
        <rFont val="Times New Roman"/>
        <family val="1"/>
        <charset val="238"/>
      </rPr>
      <t xml:space="preserve">         </t>
    </r>
    <r>
      <rPr>
        <sz val="10"/>
        <color theme="1"/>
        <rFont val="Arial"/>
        <family val="2"/>
        <charset val="238"/>
      </rPr>
      <t xml:space="preserve">better control of wildfire </t>
    </r>
  </si>
  <si>
    <t>Implementing common control measures on invasive species</t>
  </si>
  <si>
    <r>
      <t>·</t>
    </r>
    <r>
      <rPr>
        <sz val="7"/>
        <color theme="1"/>
        <rFont val="Times New Roman"/>
        <family val="1"/>
        <charset val="238"/>
      </rPr>
      <t xml:space="preserve">         </t>
    </r>
    <r>
      <rPr>
        <sz val="10"/>
        <color theme="1"/>
        <rFont val="Arial"/>
        <family val="2"/>
        <charset val="238"/>
      </rPr>
      <t>technical skills, experience, and knowledge exchange</t>
    </r>
  </si>
  <si>
    <t>Capacity building for protected area authorities</t>
  </si>
  <si>
    <t>Joint staff training, staff exchange and secondment programmes</t>
  </si>
  <si>
    <r>
      <t>·</t>
    </r>
    <r>
      <rPr>
        <sz val="7"/>
        <color theme="1"/>
        <rFont val="Times New Roman"/>
        <family val="1"/>
        <charset val="238"/>
      </rPr>
      <t xml:space="preserve">         </t>
    </r>
    <r>
      <rPr>
        <sz val="10"/>
        <color theme="1"/>
        <rFont val="Arial"/>
        <family val="2"/>
        <charset val="238"/>
      </rPr>
      <t>personnel capacity development</t>
    </r>
  </si>
  <si>
    <t xml:space="preserve">Sharing expensive research or heavy technical equipment </t>
  </si>
  <si>
    <r>
      <t>·</t>
    </r>
    <r>
      <rPr>
        <sz val="7"/>
        <color theme="1"/>
        <rFont val="Times New Roman"/>
        <family val="1"/>
        <charset val="238"/>
      </rPr>
      <t xml:space="preserve">         </t>
    </r>
    <r>
      <rPr>
        <sz val="10"/>
        <color theme="1"/>
        <rFont val="Arial"/>
        <family val="2"/>
        <charset val="238"/>
      </rPr>
      <t>reduced operational costs</t>
    </r>
  </si>
  <si>
    <r>
      <t>·</t>
    </r>
    <r>
      <rPr>
        <sz val="7"/>
        <color theme="1"/>
        <rFont val="Times New Roman"/>
        <family val="1"/>
        <charset val="238"/>
      </rPr>
      <t xml:space="preserve">         </t>
    </r>
    <r>
      <rPr>
        <sz val="10"/>
        <color theme="1"/>
        <rFont val="Arial"/>
        <family val="2"/>
        <charset val="238"/>
      </rPr>
      <t>technical skills exchange</t>
    </r>
  </si>
  <si>
    <t>Direct technical assistance</t>
  </si>
  <si>
    <r>
      <t>·</t>
    </r>
    <r>
      <rPr>
        <sz val="7"/>
        <color theme="1"/>
        <rFont val="Times New Roman"/>
        <family val="1"/>
        <charset val="238"/>
      </rPr>
      <t xml:space="preserve">         </t>
    </r>
    <r>
      <rPr>
        <sz val="10"/>
        <color theme="1"/>
        <rFont val="Arial"/>
        <family val="2"/>
        <charset val="238"/>
      </rPr>
      <t>enhanced operational capacity building</t>
    </r>
  </si>
  <si>
    <t>Sustainable tourism development and shared visitor management</t>
  </si>
  <si>
    <t>Preparation of the common sustainable tourism development strategy</t>
  </si>
  <si>
    <r>
      <t>·</t>
    </r>
    <r>
      <rPr>
        <sz val="7"/>
        <color theme="1"/>
        <rFont val="Times New Roman"/>
        <family val="1"/>
        <charset val="238"/>
      </rPr>
      <t xml:space="preserve">         </t>
    </r>
    <r>
      <rPr>
        <sz val="10"/>
        <color theme="1"/>
        <rFont val="Arial"/>
        <family val="2"/>
        <charset val="238"/>
      </rPr>
      <t>enforced compatible visitor access regulations</t>
    </r>
  </si>
  <si>
    <r>
      <t>·</t>
    </r>
    <r>
      <rPr>
        <sz val="7"/>
        <color theme="1"/>
        <rFont val="Times New Roman"/>
        <family val="1"/>
        <charset val="238"/>
      </rPr>
      <t xml:space="preserve">         </t>
    </r>
    <r>
      <rPr>
        <sz val="10"/>
        <color theme="1"/>
        <rFont val="Arial"/>
        <family val="2"/>
        <charset val="238"/>
      </rPr>
      <t>building the common identity of the TBPA region</t>
    </r>
  </si>
  <si>
    <r>
      <t>·</t>
    </r>
    <r>
      <rPr>
        <sz val="7"/>
        <color theme="1"/>
        <rFont val="Times New Roman"/>
        <family val="1"/>
        <charset val="238"/>
      </rPr>
      <t xml:space="preserve">         </t>
    </r>
    <r>
      <rPr>
        <sz val="10"/>
        <color theme="1"/>
        <rFont val="Arial"/>
        <family val="2"/>
        <charset val="238"/>
      </rPr>
      <t>greater marketing strength of the TBPA</t>
    </r>
  </si>
  <si>
    <r>
      <t>·</t>
    </r>
    <r>
      <rPr>
        <sz val="7"/>
        <color theme="1"/>
        <rFont val="Times New Roman"/>
        <family val="1"/>
        <charset val="238"/>
      </rPr>
      <t xml:space="preserve">         </t>
    </r>
    <r>
      <rPr>
        <sz val="10"/>
        <color theme="1"/>
        <rFont val="Arial"/>
        <family val="2"/>
        <charset val="238"/>
      </rPr>
      <t xml:space="preserve">attracts tour operators due to the economy of scale and more diversified and broader tourist product package available </t>
    </r>
  </si>
  <si>
    <r>
      <t>·</t>
    </r>
    <r>
      <rPr>
        <sz val="7"/>
        <color theme="1"/>
        <rFont val="Times New Roman"/>
        <family val="1"/>
        <charset val="238"/>
      </rPr>
      <t xml:space="preserve">         </t>
    </r>
    <r>
      <rPr>
        <sz val="10"/>
        <color theme="1"/>
        <rFont val="Arial"/>
        <family val="2"/>
        <charset val="238"/>
      </rPr>
      <t>higher tourist attractiveness</t>
    </r>
  </si>
  <si>
    <r>
      <t>·</t>
    </r>
    <r>
      <rPr>
        <sz val="7"/>
        <color theme="1"/>
        <rFont val="Times New Roman"/>
        <family val="1"/>
        <charset val="238"/>
      </rPr>
      <t xml:space="preserve">         </t>
    </r>
    <r>
      <rPr>
        <sz val="10"/>
        <color theme="1"/>
        <rFont val="Arial"/>
        <family val="2"/>
        <charset val="238"/>
      </rPr>
      <t>experience and interpretative skills exchange</t>
    </r>
  </si>
  <si>
    <r>
      <t>·</t>
    </r>
    <r>
      <rPr>
        <sz val="7"/>
        <color theme="1"/>
        <rFont val="Times New Roman"/>
        <family val="1"/>
        <charset val="238"/>
      </rPr>
      <t xml:space="preserve">         </t>
    </r>
    <r>
      <rPr>
        <sz val="10"/>
        <color theme="1"/>
        <rFont val="Arial"/>
        <family val="2"/>
        <charset val="238"/>
      </rPr>
      <t>better knowledge of the TBPA region</t>
    </r>
  </si>
  <si>
    <r>
      <t>·</t>
    </r>
    <r>
      <rPr>
        <sz val="7"/>
        <color theme="1"/>
        <rFont val="Times New Roman"/>
        <family val="1"/>
        <charset val="238"/>
      </rPr>
      <t xml:space="preserve">         </t>
    </r>
    <r>
      <rPr>
        <sz val="10"/>
        <color theme="1"/>
        <rFont val="Arial"/>
        <family val="2"/>
        <charset val="238"/>
      </rPr>
      <t>better communication and understanding between partners</t>
    </r>
  </si>
  <si>
    <t xml:space="preserve">Joint marketing and promotion of tourism potential </t>
  </si>
  <si>
    <t>Common labelling, marketing and promotion of local agricultural products and handicrafts</t>
  </si>
  <si>
    <r>
      <t>·</t>
    </r>
    <r>
      <rPr>
        <sz val="7"/>
        <color theme="1"/>
        <rFont val="Times New Roman"/>
        <family val="1"/>
        <charset val="238"/>
      </rPr>
      <t xml:space="preserve">         </t>
    </r>
    <r>
      <rPr>
        <sz val="10"/>
        <color theme="1"/>
        <rFont val="Arial"/>
        <family val="2"/>
        <charset val="238"/>
      </rPr>
      <t>increased income of the local farmers and craftsmen</t>
    </r>
  </si>
  <si>
    <r>
      <t>·</t>
    </r>
    <r>
      <rPr>
        <sz val="7"/>
        <color theme="1"/>
        <rFont val="Times New Roman"/>
        <family val="1"/>
        <charset val="238"/>
      </rPr>
      <t xml:space="preserve">         </t>
    </r>
    <r>
      <rPr>
        <sz val="10"/>
        <color theme="1"/>
        <rFont val="Arial"/>
        <family val="2"/>
        <charset val="238"/>
      </rPr>
      <t xml:space="preserve">contribution to protection of traditional knowledge and cultural heritage </t>
    </r>
  </si>
  <si>
    <r>
      <t>·</t>
    </r>
    <r>
      <rPr>
        <sz val="7"/>
        <color theme="1"/>
        <rFont val="Times New Roman"/>
        <family val="1"/>
        <charset val="238"/>
      </rPr>
      <t xml:space="preserve">         </t>
    </r>
    <r>
      <rPr>
        <sz val="10"/>
        <color theme="1"/>
        <rFont val="Arial"/>
        <family val="2"/>
        <charset val="238"/>
      </rPr>
      <t>developed common regional products</t>
    </r>
  </si>
  <si>
    <t xml:space="preserve">Cross-cultural management </t>
  </si>
  <si>
    <t>Establishing cultural links that promote regional identity, promoting joint cross-cultural events and cultural exchange</t>
  </si>
  <si>
    <r>
      <t>·</t>
    </r>
    <r>
      <rPr>
        <sz val="7"/>
        <color theme="1"/>
        <rFont val="Times New Roman"/>
        <family val="1"/>
        <charset val="238"/>
      </rPr>
      <t xml:space="preserve">         </t>
    </r>
    <r>
      <rPr>
        <sz val="10"/>
        <color theme="1"/>
        <rFont val="Arial"/>
        <family val="2"/>
        <charset val="238"/>
      </rPr>
      <t>enhanced protection of the common historical and cultural heritage</t>
    </r>
  </si>
  <si>
    <t xml:space="preserve">Developing a common transboundary logo </t>
  </si>
  <si>
    <r>
      <t>·</t>
    </r>
    <r>
      <rPr>
        <sz val="7"/>
        <color theme="1"/>
        <rFont val="Times New Roman"/>
        <family val="1"/>
        <charset val="238"/>
      </rPr>
      <t xml:space="preserve">         </t>
    </r>
    <r>
      <rPr>
        <sz val="10"/>
        <color theme="1"/>
        <rFont val="Arial"/>
        <family val="2"/>
        <charset val="238"/>
      </rPr>
      <t>increased marketing strength of the whole TBPA region</t>
    </r>
  </si>
  <si>
    <r>
      <t>·</t>
    </r>
    <r>
      <rPr>
        <sz val="7"/>
        <color theme="1"/>
        <rFont val="Times New Roman"/>
        <family val="1"/>
        <charset val="238"/>
      </rPr>
      <t xml:space="preserve">         </t>
    </r>
    <r>
      <rPr>
        <sz val="10"/>
        <color theme="1"/>
        <rFont val="Arial"/>
        <family val="2"/>
        <charset val="238"/>
      </rPr>
      <t xml:space="preserve">building the common identity </t>
    </r>
  </si>
  <si>
    <t>Organisation of neighbour’s language training courses</t>
  </si>
  <si>
    <r>
      <t>·</t>
    </r>
    <r>
      <rPr>
        <sz val="7"/>
        <color theme="1"/>
        <rFont val="Times New Roman"/>
        <family val="1"/>
        <charset val="238"/>
      </rPr>
      <t xml:space="preserve">         </t>
    </r>
    <r>
      <rPr>
        <sz val="10"/>
        <color theme="1"/>
        <rFont val="Arial"/>
        <family val="2"/>
        <charset val="238"/>
      </rPr>
      <t>improved communication between partners</t>
    </r>
  </si>
  <si>
    <t xml:space="preserve">Public relations, communication, and awareness raising </t>
  </si>
  <si>
    <r>
      <t>·</t>
    </r>
    <r>
      <rPr>
        <sz val="7"/>
        <color theme="1"/>
        <rFont val="Times New Roman"/>
        <family val="1"/>
        <charset val="238"/>
      </rPr>
      <t xml:space="preserve">         </t>
    </r>
    <r>
      <rPr>
        <sz val="10"/>
        <color theme="1"/>
        <rFont val="Arial"/>
        <family val="2"/>
        <charset val="238"/>
      </rPr>
      <t>improved international recognition of the TBPA region</t>
    </r>
  </si>
  <si>
    <r>
      <t>·</t>
    </r>
    <r>
      <rPr>
        <sz val="7"/>
        <color theme="1"/>
        <rFont val="Times New Roman"/>
        <family val="1"/>
        <charset val="238"/>
      </rPr>
      <t xml:space="preserve">         </t>
    </r>
    <r>
      <rPr>
        <sz val="10"/>
        <color theme="1"/>
        <rFont val="Arial"/>
        <family val="2"/>
        <charset val="238"/>
      </rPr>
      <t xml:space="preserve">increased marketing strength of the whole TBPA region </t>
    </r>
  </si>
  <si>
    <r>
      <t>·</t>
    </r>
    <r>
      <rPr>
        <sz val="7"/>
        <color theme="1"/>
        <rFont val="Times New Roman"/>
        <family val="1"/>
        <charset val="238"/>
      </rPr>
      <t xml:space="preserve">         </t>
    </r>
    <r>
      <rPr>
        <sz val="10"/>
        <color theme="1"/>
        <rFont val="Arial"/>
        <family val="2"/>
        <charset val="238"/>
      </rPr>
      <t>increased credibility of common fundraising initiatives</t>
    </r>
  </si>
  <si>
    <t xml:space="preserve">Development of the common communication strategy </t>
  </si>
  <si>
    <r>
      <t>·</t>
    </r>
    <r>
      <rPr>
        <sz val="7"/>
        <color theme="1"/>
        <rFont val="Times New Roman"/>
        <family val="1"/>
        <charset val="238"/>
      </rPr>
      <t xml:space="preserve">         </t>
    </r>
    <r>
      <rPr>
        <sz val="10"/>
        <color theme="1"/>
        <rFont val="Arial"/>
        <family val="2"/>
        <charset val="238"/>
      </rPr>
      <t>better understanding of shared natural and cultural values, and of the added value of transboundary cooperation</t>
    </r>
  </si>
  <si>
    <t>Developing common communication tools (e.g. maps, brochures, publications, website)</t>
  </si>
  <si>
    <r>
      <t>·</t>
    </r>
    <r>
      <rPr>
        <sz val="7"/>
        <color theme="1"/>
        <rFont val="Times New Roman"/>
        <family val="1"/>
        <charset val="238"/>
      </rPr>
      <t xml:space="preserve">         </t>
    </r>
    <r>
      <rPr>
        <sz val="10"/>
        <color theme="1"/>
        <rFont val="Arial"/>
        <family val="2"/>
        <charset val="238"/>
      </rPr>
      <t>improved information, communication and experience exchange between partners</t>
    </r>
  </si>
  <si>
    <r>
      <t>·</t>
    </r>
    <r>
      <rPr>
        <sz val="7"/>
        <color theme="1"/>
        <rFont val="Times New Roman"/>
        <family val="1"/>
        <charset val="238"/>
      </rPr>
      <t xml:space="preserve">         </t>
    </r>
    <r>
      <rPr>
        <sz val="10"/>
        <color theme="1"/>
        <rFont val="Arial"/>
        <family val="2"/>
        <charset val="238"/>
      </rPr>
      <t>improved international recognition of the whole TBPA region</t>
    </r>
  </si>
  <si>
    <t>Publishing information materials in all national languages and unifying the design of materials</t>
  </si>
  <si>
    <r>
      <t>·</t>
    </r>
    <r>
      <rPr>
        <sz val="7"/>
        <color theme="1"/>
        <rFont val="Times New Roman"/>
        <family val="1"/>
        <charset val="238"/>
      </rPr>
      <t xml:space="preserve">         </t>
    </r>
    <r>
      <rPr>
        <sz val="10"/>
        <color theme="1"/>
        <rFont val="Arial"/>
        <family val="2"/>
        <charset val="238"/>
      </rPr>
      <t>better knowledge of the whole TBPA region</t>
    </r>
  </si>
  <si>
    <t>Organisation of field staff meetings from neighbouring areas across the border</t>
  </si>
  <si>
    <r>
      <t>·</t>
    </r>
    <r>
      <rPr>
        <sz val="7"/>
        <color theme="1"/>
        <rFont val="Times New Roman"/>
        <family val="1"/>
        <charset val="238"/>
      </rPr>
      <t xml:space="preserve">         </t>
    </r>
    <r>
      <rPr>
        <sz val="10"/>
        <color theme="1"/>
        <rFont val="Arial"/>
        <family val="2"/>
        <charset val="238"/>
      </rPr>
      <t>improved protected area staff morale</t>
    </r>
  </si>
  <si>
    <r>
      <t>·</t>
    </r>
    <r>
      <rPr>
        <sz val="7"/>
        <color theme="1"/>
        <rFont val="Times New Roman"/>
        <family val="1"/>
        <charset val="238"/>
      </rPr>
      <t xml:space="preserve">         </t>
    </r>
    <r>
      <rPr>
        <sz val="10"/>
        <color theme="1"/>
        <rFont val="Arial"/>
        <family val="2"/>
        <charset val="238"/>
      </rPr>
      <t>improved working contacts in border areas and reduced feeling of isolation in remote locations</t>
    </r>
  </si>
  <si>
    <r>
      <t>·</t>
    </r>
    <r>
      <rPr>
        <sz val="7"/>
        <color theme="1"/>
        <rFont val="Times New Roman"/>
        <family val="1"/>
        <charset val="238"/>
      </rPr>
      <t xml:space="preserve">         </t>
    </r>
    <r>
      <rPr>
        <sz val="10"/>
        <color theme="1"/>
        <rFont val="Arial"/>
        <family val="2"/>
        <charset val="238"/>
      </rPr>
      <t>helps to overcome cross-cultural differences</t>
    </r>
  </si>
  <si>
    <t>Cooperation in environmental education programmes, organisation of youth exchanges and joint volunteer camps</t>
  </si>
  <si>
    <r>
      <t>·</t>
    </r>
    <r>
      <rPr>
        <sz val="7"/>
        <color theme="1"/>
        <rFont val="Times New Roman"/>
        <family val="1"/>
        <charset val="238"/>
      </rPr>
      <t xml:space="preserve">         </t>
    </r>
    <r>
      <rPr>
        <sz val="10"/>
        <color theme="1"/>
        <rFont val="Arial"/>
        <family val="2"/>
        <charset val="238"/>
      </rPr>
      <t>better knowledge of the whole TBPA region, as well as  understanding of the added value of transboundary cooperation</t>
    </r>
  </si>
  <si>
    <r>
      <t>·</t>
    </r>
    <r>
      <rPr>
        <sz val="7"/>
        <color theme="1"/>
        <rFont val="Times New Roman"/>
        <family val="1"/>
        <charset val="238"/>
      </rPr>
      <t xml:space="preserve">         </t>
    </r>
    <r>
      <rPr>
        <sz val="10"/>
        <color theme="1"/>
        <rFont val="Arial"/>
        <family val="2"/>
        <charset val="238"/>
      </rPr>
      <t>promotes better understanding of neighbour’s culture and traditions</t>
    </r>
  </si>
  <si>
    <t xml:space="preserve">Funding </t>
  </si>
  <si>
    <t>Developing joint project proposals</t>
  </si>
  <si>
    <r>
      <t>·</t>
    </r>
    <r>
      <rPr>
        <sz val="7"/>
        <color theme="1"/>
        <rFont val="Times New Roman"/>
        <family val="1"/>
        <charset val="238"/>
      </rPr>
      <t xml:space="preserve">         </t>
    </r>
    <r>
      <rPr>
        <sz val="10"/>
        <color theme="1"/>
        <rFont val="Arial"/>
        <family val="2"/>
        <charset val="238"/>
      </rPr>
      <t xml:space="preserve">greater lobbying strength for fundraising efforts and attracting international donors and assistance agencies </t>
    </r>
  </si>
  <si>
    <r>
      <t>·</t>
    </r>
    <r>
      <rPr>
        <sz val="7"/>
        <color theme="1"/>
        <rFont val="Times New Roman"/>
        <family val="1"/>
        <charset val="238"/>
      </rPr>
      <t xml:space="preserve">         </t>
    </r>
    <r>
      <rPr>
        <sz val="10"/>
        <color theme="1"/>
        <rFont val="Arial"/>
        <family val="2"/>
        <charset val="238"/>
      </rPr>
      <t>greater responsibility to honour obligations for support among external founders, decision-makers, authorities and governmental agencies</t>
    </r>
  </si>
  <si>
    <t>Establishing common funding mechanisms for transboundary cooperation</t>
  </si>
  <si>
    <r>
      <t>·</t>
    </r>
    <r>
      <rPr>
        <sz val="7"/>
        <color theme="1"/>
        <rFont val="Times New Roman"/>
        <family val="1"/>
        <charset val="238"/>
      </rPr>
      <t xml:space="preserve">         </t>
    </r>
    <r>
      <rPr>
        <sz val="10"/>
        <color theme="1"/>
        <rFont val="Arial"/>
        <family val="2"/>
        <charset val="238"/>
      </rPr>
      <t xml:space="preserve">continuity of transboundary cooperation activities </t>
    </r>
  </si>
  <si>
    <r>
      <t>·</t>
    </r>
    <r>
      <rPr>
        <sz val="7"/>
        <color theme="1"/>
        <rFont val="Times New Roman"/>
        <family val="1"/>
        <charset val="238"/>
      </rPr>
      <t xml:space="preserve">         </t>
    </r>
    <r>
      <rPr>
        <sz val="10"/>
        <color theme="1"/>
        <rFont val="Arial"/>
        <family val="2"/>
        <charset val="238"/>
      </rPr>
      <t>covering core costs of transboundary cooperation</t>
    </r>
  </si>
  <si>
    <r>
      <t>·</t>
    </r>
    <r>
      <rPr>
        <sz val="7"/>
        <color theme="1"/>
        <rFont val="Times New Roman"/>
        <family val="1"/>
        <charset val="238"/>
      </rPr>
      <t xml:space="preserve">         </t>
    </r>
    <r>
      <rPr>
        <sz val="10"/>
        <color theme="1"/>
        <rFont val="Arial"/>
        <family val="2"/>
        <charset val="238"/>
      </rPr>
      <t>provides greater lobbying strength for fundraising efforts</t>
    </r>
  </si>
  <si>
    <t>Annex. Examples of potential fields and benefits of transboundary cooperation</t>
  </si>
  <si>
    <t>Cooperation on protection of the common natural and cultural heritage</t>
  </si>
  <si>
    <t>Technical support</t>
  </si>
  <si>
    <t xml:space="preserve">in consultation with </t>
  </si>
  <si>
    <t>IUCN WCPA Transboundary Conservation Specialist Group</t>
  </si>
  <si>
    <t>Maja Vasilijević*</t>
  </si>
  <si>
    <t>* Chair, IUCN WCPA Transboundary Conservation Specialist Group</t>
  </si>
  <si>
    <t>Who should complete the questionnaire</t>
  </si>
  <si>
    <t>Aim of the diagnostic tool</t>
  </si>
  <si>
    <t>I              Informative questions</t>
  </si>
  <si>
    <t>TBPA      Transboundary Protected Area</t>
  </si>
  <si>
    <t>TBC        Transboundary conservation</t>
  </si>
  <si>
    <t xml:space="preserve">N/A         Not applicable </t>
  </si>
  <si>
    <r>
      <t>(1)</t>
    </r>
    <r>
      <rPr>
        <sz val="7"/>
        <color theme="1"/>
        <rFont val="Times New Roman"/>
        <family val="1"/>
      </rPr>
      <t xml:space="preserve">   </t>
    </r>
    <r>
      <rPr>
        <sz val="10"/>
        <color theme="1"/>
        <rFont val="Arial"/>
        <family val="2"/>
      </rPr>
      <t>The need for TBC;</t>
    </r>
  </si>
  <si>
    <r>
      <t>(2)</t>
    </r>
    <r>
      <rPr>
        <sz val="7"/>
        <color theme="1"/>
        <rFont val="Times New Roman"/>
        <family val="1"/>
      </rPr>
      <t xml:space="preserve">   </t>
    </r>
    <r>
      <rPr>
        <sz val="10"/>
        <color theme="1"/>
        <rFont val="Arial"/>
        <family val="2"/>
      </rPr>
      <t xml:space="preserve">Readiness of stakeholders to initiate TBC; </t>
    </r>
  </si>
  <si>
    <r>
      <t>(3)</t>
    </r>
    <r>
      <rPr>
        <sz val="7"/>
        <color theme="1"/>
        <rFont val="Times New Roman"/>
        <family val="1"/>
      </rPr>
      <t xml:space="preserve">   </t>
    </r>
    <r>
      <rPr>
        <sz val="10"/>
        <color theme="1"/>
        <rFont val="Arial"/>
        <family val="2"/>
      </rPr>
      <t>Opportunities that could speed up the process and/or be generated by TBC; and</t>
    </r>
  </si>
  <si>
    <t>There are community conserved areas in the proposed TBPA;</t>
  </si>
  <si>
    <t>How to use the diagnostic tool</t>
  </si>
  <si>
    <t xml:space="preserve">Structure </t>
  </si>
  <si>
    <t xml:space="preserve">           (1) Compelling reason to act transboundary, as TBC planners see it; </t>
  </si>
  <si>
    <t xml:space="preserve">           (2) Stakeholders (determining who is interested in or affected by the issue); </t>
  </si>
  <si>
    <t xml:space="preserve">           (3) Geographic reach, regional stability, and complexity of the issue; and </t>
  </si>
  <si>
    <t xml:space="preserve">           (4) Capacity to work across boundaries.</t>
  </si>
  <si>
    <t>Instructions</t>
  </si>
  <si>
    <t>(a) 'I' (INFORMATIVE QUESTIONS)</t>
  </si>
  <si>
    <t>(b) QUESTIONS SCORED QUANTITATIVELY</t>
  </si>
  <si>
    <t xml:space="preserve">The objective of this part is to determine the need for transboundary conservation. </t>
  </si>
  <si>
    <t>The objective of this part is to identify and start to involve the stakeholders, including identification of interaction between them and their interests.</t>
  </si>
  <si>
    <t>The objective of this part is to determine the scale and complexity of the issue, and regional situation that might impact transboundary cooperation.</t>
  </si>
  <si>
    <t>Website and publication</t>
  </si>
  <si>
    <t>Continued development and feedback</t>
  </si>
  <si>
    <t>Boris Erg**</t>
  </si>
  <si>
    <t xml:space="preserve">a)  Please identify any potential opportunities for cross-border cooperation related to protected area management (please see Annex; e.g. fire management, control of invasive species, monitoring of species, sharing of equipment, etc.).  </t>
  </si>
  <si>
    <t xml:space="preserve"> </t>
  </si>
  <si>
    <t xml:space="preserve">Size: </t>
  </si>
  <si>
    <t>** Director, IUCN Programme Office for South-Eastern Europe</t>
  </si>
  <si>
    <t xml:space="preserve">Transboundary conservation (TBC) requires cooperation across state boundaries. Due to the very nature of boundaries, developing and implementing transboundary initiative can be complex and often difficult. Careful planning of the initiative prior to taking action can significantly help in bringing success and effectiveness of transboundary conservation, and in reducing potential risks that could hinder the process. Therefore, one of the recommended actions for initiators of TBC is to first diagnose the situation by determining feasibility for TBC before actual establishment of the cooperative process. This diagnostic tool offers know-how in diagnosing the situation. It provides a set of relevant questions resulting with guidance in the form of an automatically generated report on the most important issues one has to keep in mind when planning a transboundary initiative. The key features of the tool are: a qualitative assessment based on quantitative analysis, and the possibility of self-assessment. </t>
  </si>
  <si>
    <t>This practical tool assesses the feasibility of transboundary conservation in relevant countries. The tool was designed to support transboundary conservation planners and initiators (e.g. protected area authorities, governments, non-governmental organisations, local communities and other interested parties) in determining the need for a transboundary approach by assessing reasons for TBC, and in assessing the situation that might positively or negatively impact the transboundary initiative. That said, the questionnaire examines the following elements leading to conclusions about feasibility for TBC:</t>
  </si>
  <si>
    <r>
      <t>(4)</t>
    </r>
    <r>
      <rPr>
        <sz val="7"/>
        <color theme="1"/>
        <rFont val="Times New Roman"/>
        <family val="1"/>
      </rPr>
      <t xml:space="preserve">   </t>
    </r>
    <r>
      <rPr>
        <sz val="10"/>
        <color theme="1"/>
        <rFont val="Arial"/>
        <family val="2"/>
      </rPr>
      <t>Risks that could slow the process.</t>
    </r>
  </si>
  <si>
    <t xml:space="preserve">It is recommended that the questionnaire be completed by stakeholders who intend to initiate the TBC process, whether they include protected area authorities, local governments, NGOs, international organisations or any other TBC process initiator. However, the diagnostic process of the TBC initiative has to be participatory and include consultations with all interested parties that might be involved in or affected by the foreseen process. The more participatory the diagnostic process, the more likely you are to arrive at a well-grounded conclusion about when and how to proceed with TBC. It is therefore strongly suggested that this questionnaire be supplemented by a stakeholder analysis, which should form an integral part of this tool. A stakeholder analysis is best performed by organising a meeting and consulting directly with key stakeholders. </t>
  </si>
  <si>
    <t>The tool consists of: Questionnaire, Report and Annex (examples of potential fields and benefits of transboundary cooperation). The questionnaire has 91 questions that are standardised and not tailored to any particular area, designed to assess and diagnose four thematic areas:</t>
  </si>
  <si>
    <t xml:space="preserve">The questionnaire consists of a column with questions (i.e. Questions column) and a column with scores offered in a drop-down menu (i.e. Score column). The questions are either: </t>
  </si>
  <si>
    <r>
      <t xml:space="preserve">These require a descriptive answer in the Questions column in the row provided below each 'I' marked question. Therefore, the answers to 'I' questions must not be written in the Score column. </t>
    </r>
    <r>
      <rPr>
        <sz val="10"/>
        <color rgb="FFFF0000"/>
        <rFont val="Arial"/>
        <family val="2"/>
        <charset val="238"/>
      </rPr>
      <t xml:space="preserve">It is important not to repeat parts of the question while answering the 'I' questions, write only what is required. For example, question 10b) states: If yes, please list these threatened species. Your answer in the row below this question should be: Brown bear, wolf. Please ensure NOT to write: Threatened species are brown bear, wolf. The reason is that the format of the automatically generated report already contains the initial parts of the statements and therefore this will avoid repetition in the report.  </t>
    </r>
  </si>
  <si>
    <t xml:space="preserve">These questions contain scores (e.g. 5, 3, 1) each indicating an appropriate response, presented in the row below the question. To respond to these questions click on the appropriate box in the Score column, then click on the arrow shown on the right side of the box and choose the appropriate answer in the drop-down list. </t>
  </si>
  <si>
    <t>The report is automatically generated while you are answering the questions. The full report is available upon completion of the entire questionnaire. The report consists of four thematic parts:</t>
  </si>
  <si>
    <t xml:space="preserve">(1) Compelling reason for transboundary conservation </t>
  </si>
  <si>
    <t xml:space="preserve">(2) Stakeholders </t>
  </si>
  <si>
    <t>(3) Geographic reach, regional stability, and complexity of the issue</t>
  </si>
  <si>
    <t xml:space="preserve">(4) Capacity </t>
  </si>
  <si>
    <t>The objective of this part is to estimate the readiness of key stakeholders by evaluating their technical capacity, resources and knowledge/skills.</t>
  </si>
  <si>
    <t>Each of the four thematic parts contains statements reflecting opportunities that could speed up the process and/or be generated by TBC, and risks that could slow the process, and each is relevant for a particular thematic part. Part (1) also contains statements addressing the need for TBC, while part (4) contains statements addressing the readiness of key stakeholders to initiate TBC.</t>
  </si>
  <si>
    <t>What the results will enable</t>
  </si>
  <si>
    <t>Once the report is generated, you will get an overview of the most important issues for initiating a TBC process in your particular region. You will be sure whether there is a sufficiently compelling reason, i.e. the need for a transboundary approach. You will also know if the key stakeholders are ready (i.e. have the necessary capacity) to engage in the TBC initiative and if there are any capacity development needs. The report will also detect multiple opportunities you can potentially use to fasten the whole process, while also showing those opportunities (i.e. benefits) that can be generated by the process. You will also be aware of the risks while engaging in the transboundary process and thus be more ready to act on time and mitigate them. All of this will help you more efficiently plan a successful TBC initiative and develop an action plan to establish the process.</t>
  </si>
  <si>
    <r>
      <rPr>
        <b/>
        <sz val="14"/>
        <color theme="1"/>
        <rFont val="Arial"/>
        <family val="2"/>
      </rPr>
      <t xml:space="preserve">REPORT </t>
    </r>
    <r>
      <rPr>
        <sz val="14"/>
        <color theme="1"/>
        <rFont val="Arial"/>
        <family val="2"/>
      </rPr>
      <t xml:space="preserve">
</t>
    </r>
    <r>
      <rPr>
        <sz val="12"/>
        <color theme="1"/>
        <rFont val="Arial"/>
        <family val="2"/>
      </rPr>
      <t>FEASIBILITY FOR ESTABLISHING A TRANSBOUNDARY CONSERVATION INITIATIVE</t>
    </r>
  </si>
  <si>
    <t xml:space="preserve">Although comprehensive, there are certainly gaps and emerging issues that are not yet included in the diagnostic tool. Geographically, the tool can be applied to different regions and situations, though some issues will certainly be more relevant in some regions of the world compared to others. The tool is intended to be dynamic and it is planned to be updated over time based on the comments, reviews and case studies completed. Our intention is not to focus on expanding the number of questions, but rather to improve the tool in the future in order to better guide TBC initiators in planning the process. IUCN WCPA Transboundary Conservation Specialist Group is seeking funding for: translation to at least two more languages (French and Spanish), testing on potential TBC initiatives worldwide and preparation of an improved edition of the tool. Comments and reviews should be addressed to: maja.vasilijevic1@gmail.com. </t>
  </si>
  <si>
    <r>
      <t xml:space="preserve">Prepared by </t>
    </r>
    <r>
      <rPr>
        <i/>
        <sz val="11"/>
        <color theme="1"/>
        <rFont val="Arial"/>
        <family val="2"/>
        <charset val="238"/>
      </rPr>
      <t>(Institution)</t>
    </r>
    <r>
      <rPr>
        <sz val="11"/>
        <color theme="1"/>
        <rFont val="Arial"/>
        <family val="2"/>
        <charset val="238"/>
      </rPr>
      <t xml:space="preserve">: </t>
    </r>
  </si>
  <si>
    <t>a)  Name of the protected area</t>
  </si>
  <si>
    <t>b)  Country</t>
  </si>
  <si>
    <t>Name of the potential transboundary protected area (TBPA), if known</t>
  </si>
  <si>
    <t>a)  Geographical position of the area</t>
  </si>
  <si>
    <t xml:space="preserve">b)  Please state the size of the protected area(s) forming the potential TBPA in your country. </t>
  </si>
  <si>
    <t>Please list the authorities responsible for management of the protected area.</t>
  </si>
  <si>
    <t>Do any species of conservation importance in this protected area have a territory that spans the state boundary?</t>
  </si>
  <si>
    <t>a)  Would transboundary cooperation help to improve the conservation status of threatened species (according to IUCN’s Red List of Threatened Species and other recognised global/regional/national species evaluation systems)?</t>
  </si>
  <si>
    <t>a)  Would transboundary cooperation help to improve the conservation status of species of conservation importance that span the state boundary?</t>
  </si>
  <si>
    <t>Are there restrictions to wildlife movement across the state boundary due to man-made boundary demarcation or features (e.g.  road, fence, border markers)?</t>
  </si>
  <si>
    <t>Does this protected area face threats (e.g. man-made threats, natural hazards)? If yes, which ones?</t>
  </si>
  <si>
    <t>To what extent would transboundary management of opportunities listed in question 19 be beneficial for local communities?</t>
  </si>
  <si>
    <t xml:space="preserve">Do the cultural values in the concerned region face any threats? If yes, which ones? </t>
  </si>
  <si>
    <t xml:space="preserve">Would addressing the threat(s) to cultural values benefit from transboundary cooperation? </t>
  </si>
  <si>
    <t>Are there any potential conflict issues between the local populations across the border to be resolved or mitigated in the course of the development of transboundary cooperation?</t>
  </si>
  <si>
    <t>What are the relations between the local communities in the concerned countries?</t>
  </si>
  <si>
    <t>What are the relations between the local governments in the concerned countries?</t>
  </si>
  <si>
    <t>Could any regional cultural or social events gathering stakeholders from different national parts of the proposed TBPA be used to strengthen social relations among local communities from concerned countries?</t>
  </si>
  <si>
    <t>Are there any possibilities for establishing a common tourism infrastructure (e.g. visitor information centre, common tourist trail) across the state border?</t>
  </si>
  <si>
    <t>How would you describe the current political relations between the concerned countries?</t>
  </si>
  <si>
    <t>Could a transboundary initiative in your region enhance political relations between the concerned countries?</t>
  </si>
  <si>
    <t>If there are political tensions or conflicts between the countries, could a potential TBPA act as reconciliation element?</t>
  </si>
  <si>
    <t>Do any agreements on certain aspects of protected area management between the nature conservation authorities exist?</t>
  </si>
  <si>
    <t>Is there any international organization involved or foreseen to be involved in the transboundary initiative, and what is its role?</t>
  </si>
  <si>
    <t>a)  Do any interests of stakeholders in potential transboundary initiative cut across the state boundary?</t>
  </si>
  <si>
    <t>a)  Could any stakeholder undermine the transboundary process or outcome?</t>
  </si>
  <si>
    <t xml:space="preserve">Have any of the key stakeholders already engaged in some form of cooperation with parties across the state boundary? </t>
  </si>
  <si>
    <t xml:space="preserve">Would administrative jurisdictions involved in the TBPA hinder the transboundary initiative? </t>
  </si>
  <si>
    <t>Would transboundary cooperation allow freer circulation of the local population across the state border?</t>
  </si>
  <si>
    <t>How developed is the transport infrastructure network between teh protected areas in the proposed TBPA, including border crossings?</t>
  </si>
  <si>
    <t>5―Well developed; 3―Somewhat developed; 1―Not very developed/Non-existent</t>
  </si>
  <si>
    <t>Is there a visa regime that regulates the movement of people?</t>
  </si>
  <si>
    <t>Can transboundary cooperation help in the reunification of communities and/or families across the state border?</t>
  </si>
  <si>
    <t>To what extent could transboundary cooperation mitigate any potential damages or adverse impacts of the past military and/or ethnic conflict to nature and/or the local population?</t>
  </si>
  <si>
    <t>5―Yes, sufficient; 3―Limited, but enough to start; 1―None</t>
  </si>
  <si>
    <t xml:space="preserve">Do you have people available for the coordination of transboundary related activities? </t>
  </si>
  <si>
    <t xml:space="preserve">Do the people available for the coordination of transboundary related activities have the relevant knowledge and skills (i.e. capacity)? </t>
  </si>
  <si>
    <t>5―Yes, sufficient; 3―Limited, but enough to start; 1―Capacity development is highly needed</t>
  </si>
  <si>
    <t xml:space="preserve">a)  Do you have the facilities (e.g. telephone, internet access, meeting rooms) to manage regular and effective communication with partners in proposed TBPA? </t>
  </si>
  <si>
    <t xml:space="preserve">a)  Can operational and/or technical capacities be improved by mutual assistance? </t>
  </si>
  <si>
    <t xml:space="preserve">a)  Is there a need for assistance in financial resources and/or equipment and/or knowledge development from external sources? </t>
  </si>
  <si>
    <t>b)  Please list the needed resources.</t>
  </si>
  <si>
    <t>Would a financial contribution for transboundary cooperation activities be available from the state budget?</t>
  </si>
  <si>
    <t>To what extent is the available information from question 81 compatible in the involved countries?</t>
  </si>
  <si>
    <t>Do legal provisions for data exchange exist between partners (e.g. nature conservation authorities, protected area administrations, local authorities, scientific institutions) on each side of the state border?</t>
  </si>
  <si>
    <t>To what extent is the state of knowledge on biodiversity and natural resources of the proposed TBPA different in each country?</t>
  </si>
  <si>
    <t>Do any potential partners have previous experience in managing externally funded projects?</t>
  </si>
  <si>
    <t>Who could assist in increasing capacities on transboundary cooperation?</t>
  </si>
  <si>
    <t>Who could assist in identifying sources of funds and assistance for transboundary activities?</t>
  </si>
  <si>
    <r>
      <t>·</t>
    </r>
    <r>
      <rPr>
        <sz val="7"/>
        <color theme="1"/>
        <rFont val="Times New Roman"/>
        <family val="1"/>
        <charset val="238"/>
      </rPr>
      <t xml:space="preserve">         </t>
    </r>
    <r>
      <rPr>
        <sz val="10"/>
        <color theme="1"/>
        <rFont val="Arial"/>
        <family val="2"/>
        <charset val="238"/>
      </rPr>
      <t>enhanced prevention of natural hazards and man-made threats to environment and/or nature</t>
    </r>
  </si>
  <si>
    <t>Note that some questions contain two parts, (a) and (b), one of which is scored quantitatively while the other is informative. Please answer each question. If it is not applicable, circle the appropriate score offered in the Score column, i.e. N/A―Not applicable.</t>
  </si>
  <si>
    <r>
      <t>·</t>
    </r>
    <r>
      <rPr>
        <sz val="7"/>
        <color theme="1"/>
        <rFont val="Times New Roman"/>
        <family val="1"/>
        <charset val="238"/>
      </rPr>
      <t xml:space="preserve">         </t>
    </r>
    <r>
      <rPr>
        <sz val="10"/>
        <color theme="1"/>
        <rFont val="Arial"/>
        <family val="2"/>
        <charset val="238"/>
      </rPr>
      <t>monitoring visitor traffic and its seasonality</t>
    </r>
  </si>
  <si>
    <r>
      <t>·</t>
    </r>
    <r>
      <rPr>
        <sz val="7"/>
        <color theme="1"/>
        <rFont val="Times New Roman"/>
        <family val="1"/>
        <charset val="238"/>
      </rPr>
      <t xml:space="preserve">         </t>
    </r>
    <r>
      <rPr>
        <sz val="10"/>
        <color theme="1"/>
        <rFont val="Arial"/>
        <family val="2"/>
        <charset val="238"/>
      </rPr>
      <t>development of a common sustainable tourism development strategy at the regional scale</t>
    </r>
  </si>
  <si>
    <r>
      <t>·</t>
    </r>
    <r>
      <rPr>
        <sz val="7"/>
        <color theme="1"/>
        <rFont val="Times New Roman"/>
        <family val="1"/>
        <charset val="238"/>
      </rPr>
      <t xml:space="preserve">         </t>
    </r>
    <r>
      <rPr>
        <sz val="10"/>
        <color theme="1"/>
        <rFont val="Arial"/>
        <family val="2"/>
        <charset val="238"/>
      </rPr>
      <t>provides protected area managers, planners and scientists with a more holistic and wider ecoregional approach</t>
    </r>
  </si>
  <si>
    <r>
      <t>·</t>
    </r>
    <r>
      <rPr>
        <sz val="7"/>
        <color theme="1"/>
        <rFont val="Times New Roman"/>
        <family val="1"/>
        <charset val="238"/>
      </rPr>
      <t xml:space="preserve">         </t>
    </r>
    <r>
      <rPr>
        <sz val="10"/>
        <color theme="1"/>
        <rFont val="Arial"/>
        <family val="2"/>
        <charset val="238"/>
      </rPr>
      <t>harmonisation of management plans at the TBPA scale</t>
    </r>
  </si>
  <si>
    <t>Cooperation on developing spatial management/land development plans</t>
  </si>
  <si>
    <r>
      <t>·</t>
    </r>
    <r>
      <rPr>
        <sz val="7"/>
        <color theme="1"/>
        <rFont val="Times New Roman"/>
        <family val="1"/>
        <charset val="238"/>
      </rPr>
      <t xml:space="preserve">         </t>
    </r>
    <r>
      <rPr>
        <sz val="10"/>
        <color theme="1"/>
        <rFont val="Arial"/>
        <family val="2"/>
        <charset val="238"/>
      </rPr>
      <t>cumulating the skills pool, finding relevant expertise and solutions for either common or exclusive single-side management problems</t>
    </r>
  </si>
  <si>
    <r>
      <t>·</t>
    </r>
    <r>
      <rPr>
        <sz val="7"/>
        <color theme="1"/>
        <rFont val="Times New Roman"/>
        <family val="1"/>
        <charset val="238"/>
      </rPr>
      <t xml:space="preserve">         </t>
    </r>
    <r>
      <rPr>
        <sz val="10"/>
        <color theme="1"/>
        <rFont val="Arial"/>
        <family val="2"/>
        <charset val="238"/>
      </rPr>
      <t>coordinated ecosystem-based management for plant and animal species where populations occur on both sides of the state boundary or for migratory wildlife species that cross state border(s)</t>
    </r>
  </si>
  <si>
    <r>
      <t>·</t>
    </r>
    <r>
      <rPr>
        <sz val="7"/>
        <color theme="1"/>
        <rFont val="Times New Roman"/>
        <family val="1"/>
        <charset val="238"/>
      </rPr>
      <t xml:space="preserve">         </t>
    </r>
    <r>
      <rPr>
        <sz val="10"/>
        <color theme="1"/>
        <rFont val="Arial"/>
        <family val="2"/>
        <charset val="238"/>
      </rPr>
      <t>protection or restoration of animal or plant species that are threatened or extinct in one national area but still viable across the border</t>
    </r>
  </si>
  <si>
    <r>
      <t>·</t>
    </r>
    <r>
      <rPr>
        <sz val="7"/>
        <color theme="1"/>
        <rFont val="Times New Roman"/>
        <family val="1"/>
        <charset val="238"/>
      </rPr>
      <t xml:space="preserve">         </t>
    </r>
    <r>
      <rPr>
        <sz val="10"/>
        <color theme="1"/>
        <rFont val="Arial"/>
        <family val="2"/>
        <charset val="238"/>
      </rPr>
      <t>prevented negative inbreeding effects in isolated wildlife populations</t>
    </r>
  </si>
  <si>
    <r>
      <t xml:space="preserve">Exchange of specimens of animal or plant species, establishing common </t>
    </r>
    <r>
      <rPr>
        <i/>
        <sz val="10"/>
        <color theme="1"/>
        <rFont val="Arial"/>
        <family val="2"/>
        <charset val="238"/>
      </rPr>
      <t>ex-situ</t>
    </r>
    <r>
      <rPr>
        <sz val="10"/>
        <color theme="1"/>
        <rFont val="Arial"/>
        <family val="2"/>
        <charset val="238"/>
      </rPr>
      <t xml:space="preserve"> seed/gene banks and/or nurseries of rare and threatened species, transfer of specimens for </t>
    </r>
    <r>
      <rPr>
        <i/>
        <sz val="10"/>
        <color theme="1"/>
        <rFont val="Arial"/>
        <family val="2"/>
        <charset val="238"/>
      </rPr>
      <t>ex-situ</t>
    </r>
    <r>
      <rPr>
        <sz val="10"/>
        <color theme="1"/>
        <rFont val="Arial"/>
        <family val="2"/>
        <charset val="238"/>
      </rPr>
      <t xml:space="preserve"> restoration</t>
    </r>
  </si>
  <si>
    <r>
      <t>·</t>
    </r>
    <r>
      <rPr>
        <sz val="7"/>
        <color theme="1"/>
        <rFont val="Times New Roman"/>
        <family val="1"/>
        <charset val="238"/>
      </rPr>
      <t xml:space="preserve">         </t>
    </r>
    <r>
      <rPr>
        <sz val="10"/>
        <color theme="1"/>
        <rFont val="Arial"/>
        <family val="2"/>
        <charset val="238"/>
      </rPr>
      <t>reintroduced wildlife species requiring a large habitat range, such as large carnivores or birds of prey</t>
    </r>
  </si>
  <si>
    <t xml:space="preserve">Implementing common projects on the protection of historical and cultural heritage </t>
  </si>
  <si>
    <r>
      <t>·</t>
    </r>
    <r>
      <rPr>
        <sz val="7"/>
        <color theme="1"/>
        <rFont val="Times New Roman"/>
        <family val="1"/>
        <charset val="238"/>
      </rPr>
      <t xml:space="preserve">         </t>
    </r>
    <r>
      <rPr>
        <sz val="10"/>
        <color theme="1"/>
        <rFont val="Arial"/>
        <family val="2"/>
        <charset val="238"/>
      </rPr>
      <t>control, and where required, eradication of pest species (pathogens, insect pests or invasive alien species)</t>
    </r>
  </si>
  <si>
    <r>
      <t>·</t>
    </r>
    <r>
      <rPr>
        <sz val="7"/>
        <color theme="1"/>
        <rFont val="Times New Roman"/>
        <family val="1"/>
        <charset val="238"/>
      </rPr>
      <t xml:space="preserve">         </t>
    </r>
    <r>
      <rPr>
        <sz val="10"/>
        <color theme="1"/>
        <rFont val="Arial"/>
        <family val="2"/>
        <charset val="238"/>
      </rPr>
      <t>experience exchange, e.g. in law enforcement, protected area management, fundraising and project management, environmental education</t>
    </r>
  </si>
  <si>
    <r>
      <t>·</t>
    </r>
    <r>
      <rPr>
        <sz val="7"/>
        <color theme="1"/>
        <rFont val="Times New Roman"/>
        <family val="1"/>
        <charset val="238"/>
      </rPr>
      <t xml:space="preserve">         </t>
    </r>
    <r>
      <rPr>
        <sz val="10"/>
        <color theme="1"/>
        <rFont val="Arial"/>
        <family val="2"/>
        <charset val="238"/>
      </rPr>
      <t>enhanced common visitor 'code of conduct'</t>
    </r>
  </si>
  <si>
    <r>
      <t>·</t>
    </r>
    <r>
      <rPr>
        <sz val="7"/>
        <color theme="1"/>
        <rFont val="Times New Roman"/>
        <family val="1"/>
        <charset val="238"/>
      </rPr>
      <t xml:space="preserve">         </t>
    </r>
    <r>
      <rPr>
        <sz val="10"/>
        <color theme="1"/>
        <rFont val="Arial"/>
        <family val="2"/>
        <charset val="238"/>
      </rPr>
      <t>harmonised development of tourist facilities throughout the TBPA</t>
    </r>
  </si>
  <si>
    <r>
      <t>·</t>
    </r>
    <r>
      <rPr>
        <sz val="7"/>
        <color theme="1"/>
        <rFont val="Times New Roman"/>
        <family val="1"/>
        <charset val="238"/>
      </rPr>
      <t xml:space="preserve">         </t>
    </r>
    <r>
      <rPr>
        <sz val="10"/>
        <color theme="1"/>
        <rFont val="Arial"/>
        <family val="2"/>
        <charset val="238"/>
      </rPr>
      <t>provides for streamlining the flow of visitors according to the common strategy for the entire area</t>
    </r>
  </si>
  <si>
    <r>
      <t>·</t>
    </r>
    <r>
      <rPr>
        <sz val="7"/>
        <color theme="1"/>
        <rFont val="Times New Roman"/>
        <family val="1"/>
        <charset val="238"/>
      </rPr>
      <t xml:space="preserve">         </t>
    </r>
    <r>
      <rPr>
        <sz val="10"/>
        <color theme="1"/>
        <rFont val="Arial"/>
        <family val="2"/>
        <charset val="238"/>
      </rPr>
      <t>improved quality of tourism services</t>
    </r>
  </si>
  <si>
    <t xml:space="preserve">Development of joint tourism services </t>
  </si>
  <si>
    <t>Organising joint training of tourist guides and interpretative personnel</t>
  </si>
  <si>
    <r>
      <t>·</t>
    </r>
    <r>
      <rPr>
        <sz val="7"/>
        <color theme="1"/>
        <rFont val="Times New Roman"/>
        <family val="1"/>
        <charset val="238"/>
      </rPr>
      <t xml:space="preserve">         </t>
    </r>
    <r>
      <rPr>
        <sz val="10"/>
        <color theme="1"/>
        <rFont val="Arial"/>
        <family val="2"/>
        <charset val="238"/>
      </rPr>
      <t xml:space="preserve">increased income of the local tourism service and accommodation providers </t>
    </r>
  </si>
  <si>
    <r>
      <t>·</t>
    </r>
    <r>
      <rPr>
        <sz val="7"/>
        <color theme="1"/>
        <rFont val="Times New Roman"/>
        <family val="1"/>
        <charset val="238"/>
      </rPr>
      <t xml:space="preserve">         </t>
    </r>
    <r>
      <rPr>
        <sz val="10"/>
        <color theme="1"/>
        <rFont val="Arial"/>
        <family val="2"/>
        <charset val="238"/>
      </rPr>
      <t xml:space="preserve">better understanding of the neighbour’s culture and traditions </t>
    </r>
  </si>
  <si>
    <t>Providing assistance to the neighbouring protected areas in acquiring international designations (e.g. Biosphere Reserve, World Heritage Site)</t>
  </si>
  <si>
    <r>
      <t>·</t>
    </r>
    <r>
      <rPr>
        <sz val="7"/>
        <color theme="1"/>
        <rFont val="Times New Roman"/>
        <family val="1"/>
        <charset val="238"/>
      </rPr>
      <t xml:space="preserve">         </t>
    </r>
    <r>
      <rPr>
        <sz val="10"/>
        <color theme="1"/>
        <rFont val="Arial"/>
        <family val="2"/>
        <charset val="238"/>
      </rPr>
      <t>increased 'corporate identity' of the TBPA</t>
    </r>
  </si>
  <si>
    <r>
      <t>·</t>
    </r>
    <r>
      <rPr>
        <sz val="7"/>
        <color theme="1"/>
        <rFont val="Times New Roman"/>
        <family val="1"/>
        <charset val="238"/>
      </rPr>
      <t xml:space="preserve">         </t>
    </r>
    <r>
      <rPr>
        <sz val="10"/>
        <color theme="1"/>
        <rFont val="Arial"/>
        <family val="2"/>
        <charset val="238"/>
      </rPr>
      <t>provides matching funds/own contribution required when applying for external project funding</t>
    </r>
  </si>
  <si>
    <t xml:space="preserve">• common initiatives aimed at improving the state of knowledge on biodiversity and natural resources of the proposed TBPA could be jointly undertaken;
</t>
  </si>
  <si>
    <t xml:space="preserve">The electronic edition of the diagnostic tool is available for free and can be downloaded at the following websites: http://www.tbpa.net and http://www.dinaricarc.net. Originally, the tool was developed for the purpose of an IUCN WCPA publication and is therefore also available in printed format in: Erg, B., Vasilijević, M., McKinney, M. (eds.) (2012). Initiating effective transboundary conservation: A practitioner’s guideline based on the experience from the Dinaric Arc. Gland, Switzerland and Belgrade, Serbia: IUCN Programme Office for South-Eastern Europe. This publication is also available for downloading at the above mentioned websites. The difference between the electronic and printed versions is in that the electronic version enables automatic scoring and automatic report development. The publication, however, offers scientific explanations and reasoning behind the development of this tool. It uses manual scoring and the person performing the assessment compiles the report. </t>
  </si>
  <si>
    <t>Antonio Vasilijević***</t>
  </si>
  <si>
    <t>*** Eco Horizon NGO, Croatia</t>
  </si>
  <si>
    <r>
      <t xml:space="preserve">Diagnostic tool for transboundary conservation planners                                                                                                                            </t>
    </r>
    <r>
      <rPr>
        <sz val="12"/>
        <rFont val="Arial"/>
        <family val="2"/>
        <charset val="238"/>
      </rPr>
      <t>Suggested questions to determine feasibility for transboundary conservation</t>
    </r>
    <r>
      <rPr>
        <sz val="18"/>
        <rFont val="Arial"/>
        <family val="2"/>
        <charset val="238"/>
      </rPr>
      <t xml:space="preserve"> </t>
    </r>
  </si>
  <si>
    <t>This diagnostic tool is partly adapted from UNEP’s Assessing the Feasibility of Establishing Transboundary Protected Area - Gap and Opportunities Analysis (undated publication available from the author) and is based on a diagnostic framework of the transboundary conservation process presented in the publication: Erg, B., Vasilijević, M., McKinney, M. (eds.) (2012). Initiating effective transboundary conservation: A practitioner’s guideline based on the experience from the Dinaric Arc. Gland, Switzerland and Belgrade, Serbia: IUCN Programme Office for South-Eastern Europe. The above publication was made possible thanks to the support of the Ministry for Foreign Affairs of Finland.</t>
  </si>
  <si>
    <t xml:space="preserve">Developed by </t>
  </si>
  <si>
    <t>Please assess the similarities and disparities between the national legislation on nature conservation in your country and the neighbouring country/countries involved in the planned TBPA.</t>
  </si>
  <si>
    <t>Would financial support be accessible from the local municipal/community budgets or the private business sector?</t>
  </si>
  <si>
    <t>¹ Please consider streamlining your efforts to assist the neighbouring country establish protected areas as one of the key first steps in your future transboundary initiative process.</t>
  </si>
  <si>
    <t>Questions to determine feasibility for transboundary conservation</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</si>
</sst>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0"/>
      <color theme="1"/>
      <name val="Arial"/>
      <family val="2"/>
    </font>
    <font>
      <sz val="10"/>
      <color theme="1"/>
      <name val="Trebuchet MS"/>
      <family val="2"/>
    </font>
    <font>
      <b/>
      <sz val="10"/>
      <color theme="1"/>
      <name val="Arial"/>
      <family val="2"/>
    </font>
    <font>
      <sz val="9"/>
      <color theme="1"/>
      <name val="Arial"/>
      <family val="2"/>
    </font>
    <font>
      <sz val="9"/>
      <color theme="1"/>
      <name val="Trebuchet MS"/>
      <family val="2"/>
    </font>
    <font>
      <sz val="10"/>
      <color rgb="FF000000"/>
      <name val="Arial"/>
      <family val="2"/>
    </font>
    <font>
      <sz val="10"/>
      <color rgb="FF00B050"/>
      <name val="Arial"/>
      <family val="2"/>
    </font>
    <font>
      <sz val="9"/>
      <color theme="1"/>
      <name val="Arial"/>
      <family val="2"/>
      <charset val="238"/>
    </font>
    <font>
      <b/>
      <sz val="9"/>
      <color theme="1"/>
      <name val="Arial"/>
      <family val="2"/>
      <charset val="238"/>
    </font>
    <font>
      <b/>
      <sz val="10"/>
      <color theme="1"/>
      <name val="Arial"/>
      <family val="2"/>
      <charset val="238"/>
    </font>
    <font>
      <sz val="10"/>
      <color theme="1"/>
      <name val="Arial"/>
      <family val="2"/>
      <charset val="238"/>
    </font>
    <font>
      <sz val="10"/>
      <color theme="1"/>
      <name val="Times New Roman"/>
      <family val="1"/>
    </font>
    <font>
      <sz val="10"/>
      <color theme="1"/>
      <name val="Calibri"/>
      <family val="2"/>
      <scheme val="minor"/>
    </font>
    <font>
      <sz val="8"/>
      <color theme="1"/>
      <name val="Arial"/>
      <family val="2"/>
      <charset val="238"/>
    </font>
    <font>
      <sz val="11"/>
      <color theme="1"/>
      <name val="Arial"/>
      <family val="2"/>
    </font>
    <font>
      <b/>
      <sz val="12"/>
      <color theme="1"/>
      <name val="Arial"/>
      <family val="2"/>
    </font>
    <font>
      <sz val="14"/>
      <color theme="1"/>
      <name val="Arial"/>
      <family val="2"/>
    </font>
    <font>
      <sz val="12"/>
      <color theme="1"/>
      <name val="Arial"/>
      <family val="2"/>
    </font>
    <font>
      <b/>
      <sz val="14"/>
      <color theme="1"/>
      <name val="Arial"/>
      <family val="2"/>
    </font>
    <font>
      <sz val="7"/>
      <color theme="1"/>
      <name val="Times New Roman"/>
      <family val="1"/>
    </font>
    <font>
      <b/>
      <sz val="10"/>
      <color theme="1"/>
      <name val="Calibri"/>
      <family val="2"/>
      <scheme val="minor"/>
    </font>
    <font>
      <i/>
      <sz val="10"/>
      <color theme="1"/>
      <name val="Arial"/>
      <family val="2"/>
      <charset val="238"/>
    </font>
    <font>
      <sz val="10"/>
      <color rgb="FFFF0000"/>
      <name val="Arial"/>
      <family val="2"/>
      <charset val="238"/>
    </font>
    <font>
      <b/>
      <sz val="11"/>
      <color theme="1"/>
      <name val="Arial"/>
      <family val="2"/>
      <charset val="238"/>
    </font>
    <font>
      <sz val="10"/>
      <name val="Arial"/>
      <family val="2"/>
      <charset val="238"/>
    </font>
    <font>
      <sz val="10"/>
      <color theme="1"/>
      <name val="Symbol"/>
      <family val="1"/>
      <charset val="2"/>
    </font>
    <font>
      <sz val="7"/>
      <color theme="1"/>
      <name val="Times New Roman"/>
      <family val="1"/>
      <charset val="238"/>
    </font>
    <font>
      <sz val="11"/>
      <color theme="1"/>
      <name val="Arial"/>
      <family val="2"/>
      <charset val="238"/>
    </font>
    <font>
      <i/>
      <sz val="11"/>
      <color theme="1"/>
      <name val="Arial"/>
      <family val="2"/>
      <charset val="238"/>
    </font>
    <font>
      <sz val="11"/>
      <name val="Calibri"/>
      <family val="2"/>
      <scheme val="minor"/>
    </font>
    <font>
      <sz val="11"/>
      <color rgb="FFFF0000"/>
      <name val="Arial"/>
      <family val="2"/>
      <charset val="238"/>
    </font>
    <font>
      <sz val="18"/>
      <name val="Arial"/>
      <family val="2"/>
      <charset val="238"/>
    </font>
    <font>
      <sz val="11"/>
      <color theme="3" tint="-0.249977111117893"/>
      <name val="Arial"/>
      <family val="2"/>
      <charset val="238"/>
    </font>
    <font>
      <sz val="8"/>
      <color theme="3" tint="-0.249977111117893"/>
      <name val="Arial"/>
      <family val="2"/>
      <charset val="238"/>
    </font>
    <font>
      <b/>
      <sz val="10"/>
      <name val="Arial"/>
      <family val="2"/>
      <charset val="238"/>
    </font>
    <font>
      <b/>
      <u/>
      <sz val="10"/>
      <color theme="1"/>
      <name val="Arial"/>
      <family val="2"/>
      <charset val="238"/>
    </font>
    <font>
      <sz val="10"/>
      <name val="Arial"/>
      <family val="2"/>
    </font>
    <font>
      <i/>
      <sz val="9"/>
      <name val="Arial"/>
      <family val="2"/>
      <charset val="238"/>
    </font>
    <font>
      <sz val="12"/>
      <name val="Arial"/>
      <family val="2"/>
      <charset val="238"/>
    </font>
    <font>
      <sz val="9"/>
      <name val="Arial"/>
      <family val="2"/>
      <charset val="238"/>
    </font>
  </fonts>
  <fills count="7">
    <fill>
      <patternFill patternType="none"/>
    </fill>
    <fill>
      <patternFill patternType="gray125"/>
    </fill>
    <fill>
      <patternFill patternType="gray125">
        <bgColor rgb="FFE5E5E5"/>
      </patternFill>
    </fill>
    <fill>
      <patternFill patternType="solid">
        <fgColor theme="0"/>
        <bgColor indexed="64"/>
      </patternFill>
    </fill>
    <fill>
      <patternFill patternType="solid">
        <fgColor theme="3" tint="0.59996337778862885"/>
        <bgColor indexed="64"/>
      </patternFill>
    </fill>
    <fill>
      <patternFill patternType="solid">
        <fgColor rgb="FFD9D9D9"/>
        <bgColor indexed="64"/>
      </patternFill>
    </fill>
    <fill>
      <patternFill patternType="gray0625">
        <bgColor rgb="FFE5E5E5"/>
      </patternFill>
    </fill>
  </fills>
  <borders count="24">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67">
    <xf numFmtId="0" fontId="0" fillId="0" borderId="0" xfId="0"/>
    <xf numFmtId="0" fontId="4" fillId="2" borderId="1" xfId="0" applyFont="1" applyFill="1" applyBorder="1" applyAlignment="1">
      <alignment horizontal="center" wrapText="1"/>
    </xf>
    <xf numFmtId="0" fontId="4" fillId="2" borderId="4" xfId="0" applyFont="1" applyFill="1" applyBorder="1" applyAlignment="1">
      <alignment horizontal="center" wrapText="1"/>
    </xf>
    <xf numFmtId="0" fontId="8" fillId="0" borderId="0" xfId="0" applyFont="1"/>
    <xf numFmtId="0" fontId="11" fillId="0" borderId="0" xfId="0" applyFont="1"/>
    <xf numFmtId="0" fontId="10" fillId="0" borderId="0" xfId="0" applyFont="1" applyAlignment="1">
      <alignment horizontal="center" vertical="center"/>
    </xf>
    <xf numFmtId="49" fontId="11" fillId="0" borderId="0" xfId="0" applyNumberFormat="1" applyFont="1"/>
    <xf numFmtId="0" fontId="11" fillId="0" borderId="0" xfId="0" applyFont="1" applyAlignment="1">
      <alignment wrapText="1"/>
    </xf>
    <xf numFmtId="0" fontId="11" fillId="0" borderId="0" xfId="0" applyNumberFormat="1" applyFont="1"/>
    <xf numFmtId="49" fontId="11" fillId="0" borderId="0" xfId="0" applyNumberFormat="1" applyFont="1" applyProtection="1">
      <protection hidden="1"/>
    </xf>
    <xf numFmtId="0" fontId="13" fillId="0" borderId="0" xfId="0" applyFont="1" applyAlignment="1"/>
    <xf numFmtId="0" fontId="11" fillId="0" borderId="0" xfId="0" applyFont="1" applyFill="1"/>
    <xf numFmtId="0" fontId="1" fillId="0" borderId="5"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4" fillId="0" borderId="0" xfId="0" applyFont="1"/>
    <xf numFmtId="0" fontId="11" fillId="0" borderId="0" xfId="0" applyNumberFormat="1" applyFont="1" applyProtection="1">
      <protection hidden="1"/>
    </xf>
    <xf numFmtId="0" fontId="11" fillId="0" borderId="0" xfId="0" applyFont="1" applyFill="1" applyAlignment="1">
      <alignment wrapText="1"/>
    </xf>
    <xf numFmtId="0" fontId="11" fillId="0" borderId="0" xfId="0" applyFont="1" applyAlignment="1"/>
    <xf numFmtId="0" fontId="11" fillId="0" borderId="0" xfId="0" applyFont="1" applyFill="1" applyAlignment="1"/>
    <xf numFmtId="49" fontId="11" fillId="0" borderId="0" xfId="0" applyNumberFormat="1" applyFont="1" applyAlignment="1"/>
    <xf numFmtId="0" fontId="11" fillId="0" borderId="0" xfId="0" applyNumberFormat="1" applyFont="1" applyAlignment="1"/>
    <xf numFmtId="0" fontId="11" fillId="3" borderId="0" xfId="0" applyFont="1" applyFill="1" applyAlignment="1"/>
    <xf numFmtId="0" fontId="15" fillId="0" borderId="0" xfId="0" applyFont="1"/>
    <xf numFmtId="49"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1" fillId="0" borderId="0" xfId="0" applyFont="1"/>
    <xf numFmtId="0" fontId="13" fillId="0" borderId="0" xfId="0" applyFont="1"/>
    <xf numFmtId="0" fontId="1" fillId="0" borderId="0" xfId="0" applyNumberFormat="1" applyFont="1" applyAlignment="1"/>
    <xf numFmtId="0" fontId="1" fillId="0" borderId="0" xfId="0" applyNumberFormat="1" applyFont="1" applyAlignment="1" applyProtection="1">
      <alignment wrapText="1"/>
      <protection locked="0"/>
    </xf>
    <xf numFmtId="49" fontId="13" fillId="0" borderId="0" xfId="0" applyNumberFormat="1" applyFont="1" applyAlignment="1">
      <alignment wrapText="1"/>
    </xf>
    <xf numFmtId="0" fontId="1" fillId="0" borderId="0" xfId="0" applyFont="1" applyAlignment="1">
      <alignment wrapText="1"/>
    </xf>
    <xf numFmtId="0" fontId="1" fillId="0" borderId="0" xfId="0" applyNumberFormat="1" applyFont="1" applyAlignment="1">
      <alignment wrapText="1"/>
    </xf>
    <xf numFmtId="0" fontId="1" fillId="0" borderId="0" xfId="0" applyFont="1" applyAlignment="1"/>
    <xf numFmtId="0" fontId="9" fillId="4" borderId="11" xfId="0" applyFont="1" applyFill="1" applyBorder="1" applyAlignment="1">
      <alignment horizontal="center" vertical="center" wrapText="1"/>
    </xf>
    <xf numFmtId="0" fontId="10" fillId="0" borderId="0" xfId="0" applyFont="1"/>
    <xf numFmtId="0" fontId="10" fillId="0" borderId="0" xfId="0" applyFont="1" applyAlignment="1"/>
    <xf numFmtId="0" fontId="11" fillId="0" borderId="0" xfId="0" applyFont="1" applyAlignment="1">
      <alignment vertical="top" wrapText="1"/>
    </xf>
    <xf numFmtId="0" fontId="26" fillId="0" borderId="12" xfId="0" applyFont="1" applyBorder="1" applyAlignment="1">
      <alignment horizontal="left" vertical="top" wrapText="1" indent="2"/>
    </xf>
    <xf numFmtId="0" fontId="11" fillId="0" borderId="12" xfId="0" applyFont="1" applyBorder="1" applyAlignment="1">
      <alignment vertical="top" wrapText="1"/>
    </xf>
    <xf numFmtId="0" fontId="26" fillId="0" borderId="14" xfId="0" applyFont="1" applyBorder="1" applyAlignment="1">
      <alignment horizontal="left" vertical="top" wrapText="1" indent="2"/>
    </xf>
    <xf numFmtId="0" fontId="26" fillId="0" borderId="13" xfId="0" applyFont="1" applyBorder="1" applyAlignment="1">
      <alignment horizontal="left" vertical="top" wrapText="1" indent="2"/>
    </xf>
    <xf numFmtId="0" fontId="26" fillId="0" borderId="16" xfId="0" applyFont="1" applyBorder="1" applyAlignment="1">
      <alignment horizontal="left" vertical="top" wrapText="1" indent="2"/>
    </xf>
    <xf numFmtId="0" fontId="26" fillId="0" borderId="18" xfId="0" applyFont="1" applyBorder="1" applyAlignment="1">
      <alignment horizontal="left" vertical="top" wrapText="1" indent="2"/>
    </xf>
    <xf numFmtId="0" fontId="26" fillId="0" borderId="19" xfId="0" applyFont="1" applyBorder="1" applyAlignment="1">
      <alignment horizontal="left" vertical="top" wrapText="1" indent="2"/>
    </xf>
    <xf numFmtId="0" fontId="11" fillId="0" borderId="15" xfId="0" applyFont="1" applyBorder="1" applyAlignment="1">
      <alignment vertical="top" wrapText="1"/>
    </xf>
    <xf numFmtId="0" fontId="11" fillId="0" borderId="13" xfId="0" applyFont="1" applyBorder="1" applyAlignment="1">
      <alignment vertical="top" wrapText="1"/>
    </xf>
    <xf numFmtId="0" fontId="10" fillId="0" borderId="13" xfId="0" applyFont="1" applyBorder="1" applyAlignment="1">
      <alignment vertical="top" wrapText="1"/>
    </xf>
    <xf numFmtId="0" fontId="10" fillId="0" borderId="16" xfId="0" applyFont="1" applyBorder="1" applyAlignment="1">
      <alignment vertical="top" wrapText="1"/>
    </xf>
    <xf numFmtId="0" fontId="10" fillId="0" borderId="14" xfId="0" applyFont="1" applyBorder="1" applyAlignment="1">
      <alignment vertical="top" wrapText="1"/>
    </xf>
    <xf numFmtId="0" fontId="26" fillId="0" borderId="20" xfId="0" applyFont="1" applyBorder="1" applyAlignment="1">
      <alignment horizontal="left" vertical="top" wrapText="1" indent="2"/>
    </xf>
    <xf numFmtId="0" fontId="30" fillId="0" borderId="0" xfId="0" applyFont="1" applyAlignment="1">
      <alignment horizontal="center" vertical="top"/>
    </xf>
    <xf numFmtId="0" fontId="28" fillId="0" borderId="0" xfId="0" applyFont="1" applyAlignment="1">
      <alignment horizontal="center"/>
    </xf>
    <xf numFmtId="0" fontId="28" fillId="0" borderId="0" xfId="0" applyFont="1"/>
    <xf numFmtId="0" fontId="31" fillId="0" borderId="0" xfId="0" applyFont="1"/>
    <xf numFmtId="0" fontId="24" fillId="0" borderId="0" xfId="0" applyFont="1" applyAlignment="1">
      <alignment horizontal="center"/>
    </xf>
    <xf numFmtId="0" fontId="32" fillId="0" borderId="0" xfId="0" applyFont="1" applyAlignment="1">
      <alignment horizontal="center" vertical="center" wrapText="1"/>
    </xf>
    <xf numFmtId="0" fontId="33" fillId="0" borderId="0" xfId="0" applyFont="1" applyAlignment="1">
      <alignment horizontal="left"/>
    </xf>
    <xf numFmtId="0" fontId="34" fillId="0" borderId="0" xfId="0" applyFont="1" applyAlignment="1"/>
    <xf numFmtId="0" fontId="16" fillId="0" borderId="0" xfId="0" applyFont="1" applyAlignment="1"/>
    <xf numFmtId="0" fontId="18" fillId="0" borderId="0" xfId="0" applyFont="1" applyAlignment="1"/>
    <xf numFmtId="0" fontId="22" fillId="0" borderId="0" xfId="0" applyFont="1" applyAlignment="1">
      <alignment horizontal="left"/>
    </xf>
    <xf numFmtId="0" fontId="35" fillId="0" borderId="0" xfId="0" applyFont="1" applyAlignment="1">
      <alignment horizontal="left" vertical="top" wrapText="1"/>
    </xf>
    <xf numFmtId="0" fontId="25" fillId="0" borderId="0" xfId="0" applyNumberFormat="1"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left" vertical="top"/>
    </xf>
    <xf numFmtId="0" fontId="11" fillId="0" borderId="0" xfId="0" applyNumberFormat="1" applyFont="1" applyAlignment="1">
      <alignment horizontal="left" vertical="top" wrapText="1"/>
    </xf>
    <xf numFmtId="0" fontId="11" fillId="0" borderId="0" xfId="0" applyFont="1" applyAlignment="1">
      <alignment horizontal="left" vertical="top" wrapText="1"/>
    </xf>
    <xf numFmtId="0" fontId="36" fillId="0" borderId="0" xfId="0" applyFont="1"/>
    <xf numFmtId="0" fontId="1" fillId="0" borderId="0" xfId="0" applyFont="1" applyAlignment="1">
      <alignment horizontal="left" vertical="top" indent="5"/>
    </xf>
    <xf numFmtId="0" fontId="11" fillId="0" borderId="0" xfId="0" applyFont="1" applyAlignment="1">
      <alignment vertical="top"/>
    </xf>
    <xf numFmtId="0" fontId="37" fillId="0" borderId="0" xfId="0" applyFont="1" applyAlignment="1">
      <alignment horizontal="left" wrapText="1"/>
    </xf>
    <xf numFmtId="0" fontId="11" fillId="0" borderId="0" xfId="0" applyNumberFormat="1" applyFont="1" applyAlignment="1">
      <alignment vertical="top" wrapText="1"/>
    </xf>
    <xf numFmtId="0" fontId="22" fillId="0" borderId="0" xfId="0" applyFont="1" applyAlignment="1">
      <alignment horizontal="left" vertical="top" wrapText="1"/>
    </xf>
    <xf numFmtId="0" fontId="25" fillId="0" borderId="0" xfId="0" applyFont="1" applyAlignment="1">
      <alignment horizontal="left" vertical="top" wrapText="1"/>
    </xf>
    <xf numFmtId="0" fontId="38" fillId="0" borderId="0" xfId="0" applyNumberFormat="1" applyFont="1" applyAlignment="1">
      <alignment horizontal="center" wrapText="1"/>
    </xf>
    <xf numFmtId="0" fontId="1" fillId="0" borderId="0" xfId="0" applyFont="1" applyAlignment="1">
      <alignment wrapText="1"/>
    </xf>
    <xf numFmtId="0" fontId="28" fillId="0" borderId="0" xfId="0" applyFont="1" applyAlignment="1">
      <alignment horizontal="center" vertical="center"/>
    </xf>
    <xf numFmtId="0" fontId="26" fillId="3" borderId="14" xfId="0" applyFont="1" applyFill="1" applyBorder="1" applyAlignment="1">
      <alignment horizontal="left" vertical="top" wrapText="1" indent="2"/>
    </xf>
    <xf numFmtId="0" fontId="1" fillId="0" borderId="5" xfId="0" applyFont="1" applyBorder="1" applyAlignment="1" applyProtection="1">
      <alignment vertical="top" wrapText="1"/>
    </xf>
    <xf numFmtId="0" fontId="28" fillId="5" borderId="12" xfId="0" applyFont="1" applyFill="1" applyBorder="1" applyAlignment="1" applyProtection="1">
      <protection locked="0"/>
    </xf>
    <xf numFmtId="0" fontId="3" fillId="0" borderId="0" xfId="0" applyFont="1" applyAlignment="1"/>
    <xf numFmtId="0" fontId="1" fillId="0" borderId="0" xfId="0" applyFont="1" applyAlignment="1">
      <alignment horizontal="left" vertical="top" wrapText="1"/>
    </xf>
    <xf numFmtId="0" fontId="33" fillId="0" borderId="0" xfId="0" applyFont="1" applyAlignment="1">
      <alignment horizontal="center"/>
    </xf>
    <xf numFmtId="0" fontId="40" fillId="0" borderId="0" xfId="0" applyFont="1" applyAlignment="1">
      <alignment wrapText="1"/>
    </xf>
    <xf numFmtId="0" fontId="8" fillId="0" borderId="0" xfId="0" applyFont="1" applyAlignment="1">
      <alignment wrapText="1"/>
    </xf>
    <xf numFmtId="0" fontId="8" fillId="5" borderId="5" xfId="0" applyFont="1" applyFill="1" applyBorder="1" applyAlignment="1" applyProtection="1">
      <alignment horizontal="center" vertical="top" wrapText="1"/>
      <protection locked="0"/>
    </xf>
    <xf numFmtId="0" fontId="8" fillId="5" borderId="3" xfId="0" applyFont="1" applyFill="1" applyBorder="1" applyAlignment="1" applyProtection="1">
      <alignment horizontal="center" vertical="top" wrapText="1"/>
      <protection locked="0"/>
    </xf>
    <xf numFmtId="0" fontId="8" fillId="5" borderId="2" xfId="0" applyFont="1" applyFill="1" applyBorder="1" applyAlignment="1" applyProtection="1">
      <alignment horizontal="center" vertical="top" wrapText="1"/>
      <protection locked="0"/>
    </xf>
    <xf numFmtId="0" fontId="8" fillId="5" borderId="5" xfId="0" applyFont="1" applyFill="1" applyBorder="1" applyAlignment="1" applyProtection="1">
      <alignment horizontal="center" vertical="top" wrapText="1"/>
    </xf>
    <xf numFmtId="0" fontId="8" fillId="5" borderId="2" xfId="0" applyFont="1" applyFill="1" applyBorder="1" applyAlignment="1" applyProtection="1">
      <alignment horizontal="center" vertical="top" wrapText="1"/>
    </xf>
    <xf numFmtId="0" fontId="8" fillId="5" borderId="5" xfId="0" applyFont="1" applyFill="1" applyBorder="1" applyAlignment="1">
      <alignment horizontal="center" vertical="top" wrapText="1"/>
    </xf>
    <xf numFmtId="0" fontId="8" fillId="5" borderId="2" xfId="0" applyFont="1" applyFill="1" applyBorder="1" applyAlignment="1">
      <alignment horizontal="center" vertical="top" wrapText="1"/>
    </xf>
    <xf numFmtId="0" fontId="8" fillId="5" borderId="9" xfId="0" applyFont="1" applyFill="1" applyBorder="1" applyAlignment="1" applyProtection="1">
      <alignment horizontal="center" vertical="top" wrapText="1"/>
      <protection locked="0"/>
    </xf>
    <xf numFmtId="0" fontId="8" fillId="5" borderId="5" xfId="0" applyFont="1" applyFill="1" applyBorder="1" applyAlignment="1">
      <alignment horizontal="center" wrapText="1"/>
    </xf>
    <xf numFmtId="0" fontId="8" fillId="5" borderId="2" xfId="0" applyFont="1" applyFill="1" applyBorder="1" applyAlignment="1">
      <alignment horizontal="center" wrapText="1"/>
    </xf>
    <xf numFmtId="0" fontId="8" fillId="5" borderId="3" xfId="0" applyFont="1" applyFill="1" applyBorder="1" applyAlignment="1">
      <alignment horizontal="center" vertical="top" wrapText="1"/>
    </xf>
    <xf numFmtId="0" fontId="8" fillId="5" borderId="10" xfId="0" applyFont="1" applyFill="1" applyBorder="1" applyAlignment="1">
      <alignment horizontal="center" vertical="top" wrapText="1"/>
    </xf>
    <xf numFmtId="0" fontId="0" fillId="5" borderId="10" xfId="0" applyFill="1" applyBorder="1" applyAlignment="1">
      <alignment horizontal="center" vertical="top" wrapText="1"/>
    </xf>
    <xf numFmtId="0" fontId="0" fillId="5" borderId="2" xfId="0" applyFill="1" applyBorder="1" applyAlignment="1">
      <alignment horizontal="center" vertical="top" wrapText="1"/>
    </xf>
    <xf numFmtId="0" fontId="8" fillId="5" borderId="10" xfId="0" applyFont="1" applyFill="1" applyBorder="1" applyAlignment="1">
      <alignment horizontal="center" wrapText="1"/>
    </xf>
    <xf numFmtId="0" fontId="8" fillId="5" borderId="3" xfId="0" applyFont="1" applyFill="1" applyBorder="1" applyAlignment="1">
      <alignment horizontal="center" wrapText="1"/>
    </xf>
    <xf numFmtId="0" fontId="4" fillId="2" borderId="5" xfId="0" applyFont="1" applyFill="1" applyBorder="1" applyAlignment="1">
      <alignment horizontal="center" wrapText="1"/>
    </xf>
    <xf numFmtId="0" fontId="4" fillId="2" borderId="2" xfId="0" applyFont="1" applyFill="1" applyBorder="1" applyAlignment="1">
      <alignment horizontal="center" wrapText="1"/>
    </xf>
    <xf numFmtId="0" fontId="1" fillId="0" borderId="5" xfId="0" applyFont="1" applyBorder="1" applyAlignment="1">
      <alignment horizontal="left" vertical="top"/>
    </xf>
    <xf numFmtId="0" fontId="1" fillId="0" borderId="3" xfId="0" applyFont="1" applyBorder="1" applyAlignment="1">
      <alignment horizontal="left" vertical="top"/>
    </xf>
    <xf numFmtId="0" fontId="4" fillId="2" borderId="3" xfId="0" applyFont="1" applyFill="1" applyBorder="1" applyAlignment="1">
      <alignment horizontal="center" wrapText="1"/>
    </xf>
    <xf numFmtId="0" fontId="1" fillId="0" borderId="2" xfId="0" applyFont="1" applyBorder="1" applyAlignment="1">
      <alignment horizontal="left" vertical="top"/>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4" fillId="2" borderId="9" xfId="0" applyFont="1" applyFill="1" applyBorder="1" applyAlignment="1">
      <alignment horizontal="center" wrapText="1"/>
    </xf>
    <xf numFmtId="0" fontId="1" fillId="0" borderId="8" xfId="0" applyFont="1" applyBorder="1" applyAlignment="1">
      <alignment horizontal="left" vertical="top"/>
    </xf>
    <xf numFmtId="0" fontId="1" fillId="0" borderId="4" xfId="0" applyFont="1"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3" xfId="0" applyBorder="1" applyAlignment="1">
      <alignment horizontal="center" wrapText="1"/>
    </xf>
    <xf numFmtId="0" fontId="28" fillId="5" borderId="13" xfId="0" applyFont="1" applyFill="1" applyBorder="1" applyAlignment="1" applyProtection="1">
      <alignment horizontal="left" vertical="top"/>
      <protection locked="0"/>
    </xf>
    <xf numFmtId="0" fontId="28" fillId="5" borderId="14" xfId="0" applyFont="1" applyFill="1" applyBorder="1" applyAlignment="1" applyProtection="1">
      <alignment horizontal="left" vertical="top"/>
      <protection locked="0"/>
    </xf>
    <xf numFmtId="0" fontId="8" fillId="5" borderId="9" xfId="0" applyFont="1" applyFill="1" applyBorder="1" applyAlignment="1">
      <alignment horizontal="center" vertical="top" wrapText="1"/>
    </xf>
    <xf numFmtId="0" fontId="0" fillId="0" borderId="2" xfId="0" applyBorder="1" applyAlignment="1">
      <alignment horizontal="center" wrapText="1"/>
    </xf>
    <xf numFmtId="0" fontId="16" fillId="0" borderId="0" xfId="0" applyFont="1" applyAlignment="1">
      <alignment wrapText="1"/>
    </xf>
    <xf numFmtId="0" fontId="18" fillId="0" borderId="0" xfId="0" applyFont="1" applyAlignment="1">
      <alignment wrapText="1"/>
    </xf>
    <xf numFmtId="0" fontId="3" fillId="0" borderId="0" xfId="0" applyFont="1" applyAlignment="1">
      <alignment wrapText="1"/>
    </xf>
    <xf numFmtId="0" fontId="3" fillId="0" borderId="0" xfId="0" applyFont="1" applyAlignment="1">
      <alignment horizontal="left"/>
    </xf>
    <xf numFmtId="0" fontId="3" fillId="0" borderId="0" xfId="0" applyFont="1" applyAlignment="1"/>
    <xf numFmtId="0" fontId="21" fillId="0" borderId="0" xfId="0" applyFont="1" applyAlignment="1"/>
    <xf numFmtId="0" fontId="1" fillId="0" borderId="0" xfId="0" applyFont="1" applyAlignment="1">
      <alignment wrapText="1"/>
    </xf>
    <xf numFmtId="0" fontId="16" fillId="0" borderId="0" xfId="0" applyFont="1" applyAlignment="1"/>
    <xf numFmtId="0" fontId="18" fillId="0" borderId="0" xfId="0" applyFont="1" applyAlignment="1"/>
    <xf numFmtId="0" fontId="11" fillId="6" borderId="15" xfId="0" applyFont="1" applyFill="1" applyBorder="1" applyAlignment="1">
      <alignment horizontal="left" vertical="top" wrapText="1" indent="2"/>
    </xf>
    <xf numFmtId="0" fontId="11" fillId="6" borderId="21" xfId="0" applyFont="1" applyFill="1" applyBorder="1" applyAlignment="1">
      <alignment horizontal="left" vertical="top" wrapText="1" indent="2"/>
    </xf>
    <xf numFmtId="0" fontId="11" fillId="6" borderId="20" xfId="0" applyFont="1" applyFill="1" applyBorder="1" applyAlignment="1">
      <alignment horizontal="left" vertical="top" wrapText="1" indent="2"/>
    </xf>
    <xf numFmtId="0" fontId="11" fillId="0" borderId="17" xfId="0" applyFont="1" applyBorder="1" applyAlignment="1">
      <alignment vertical="top" wrapText="1"/>
    </xf>
    <xf numFmtId="0" fontId="11" fillId="0" borderId="15" xfId="0" applyFont="1" applyBorder="1" applyAlignment="1">
      <alignment vertical="top" wrapText="1"/>
    </xf>
    <xf numFmtId="0" fontId="11" fillId="0" borderId="15" xfId="0" applyFont="1" applyBorder="1" applyAlignment="1">
      <alignment horizontal="left" vertical="top" wrapText="1"/>
    </xf>
    <xf numFmtId="0" fontId="11" fillId="6" borderId="22" xfId="0" applyFont="1" applyFill="1" applyBorder="1" applyAlignment="1">
      <alignment horizontal="left" vertical="top" wrapText="1" indent="2"/>
    </xf>
    <xf numFmtId="0" fontId="11" fillId="6" borderId="23" xfId="0" applyFont="1" applyFill="1" applyBorder="1" applyAlignment="1">
      <alignment horizontal="left" vertical="top" wrapText="1" indent="2"/>
    </xf>
    <xf numFmtId="0" fontId="11" fillId="0" borderId="15" xfId="0" applyFont="1" applyFill="1" applyBorder="1" applyAlignment="1">
      <alignment horizontal="left" vertical="top" wrapText="1"/>
    </xf>
    <xf numFmtId="0" fontId="11" fillId="0" borderId="12" xfId="0" applyFont="1" applyBorder="1" applyAlignment="1">
      <alignment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0" fontId="10" fillId="0" borderId="16" xfId="0" applyFont="1" applyBorder="1" applyAlignment="1">
      <alignment horizontal="center" vertical="top" wrapText="1"/>
    </xf>
    <xf numFmtId="0" fontId="10" fillId="0" borderId="14" xfId="0" applyFont="1" applyBorder="1" applyAlignment="1">
      <alignment horizontal="center" vertical="top" wrapText="1"/>
    </xf>
    <xf numFmtId="0" fontId="11" fillId="0" borderId="13" xfId="0" applyFont="1" applyBorder="1" applyAlignment="1">
      <alignment horizontal="left" vertical="top" wrapText="1"/>
    </xf>
    <xf numFmtId="0" fontId="11" fillId="0" borderId="16" xfId="0" applyFont="1" applyBorder="1" applyAlignment="1">
      <alignment horizontal="left" vertical="top" wrapText="1"/>
    </xf>
    <xf numFmtId="0" fontId="11" fillId="0" borderId="14" xfId="0" applyFont="1" applyBorder="1" applyAlignment="1">
      <alignment horizontal="left" vertical="top" wrapText="1"/>
    </xf>
    <xf numFmtId="0" fontId="10" fillId="5" borderId="12" xfId="0" applyFont="1" applyFill="1" applyBorder="1" applyAlignment="1">
      <alignment horizontal="center" vertical="top" wrapText="1"/>
    </xf>
    <xf numFmtId="0" fontId="11" fillId="0" borderId="12" xfId="0" applyFont="1" applyBorder="1" applyAlignment="1">
      <alignment horizontal="left" vertical="top" wrapText="1"/>
    </xf>
    <xf numFmtId="0" fontId="1" fillId="0" borderId="9" xfId="0" applyFont="1" applyBorder="1" applyAlignment="1" applyProtection="1">
      <alignment vertical="top" wrapText="1"/>
    </xf>
    <xf numFmtId="0" fontId="1" fillId="0" borderId="3" xfId="0" applyFont="1" applyBorder="1" applyAlignment="1" applyProtection="1">
      <alignment vertical="top" wrapText="1"/>
    </xf>
    <xf numFmtId="0" fontId="1" fillId="0" borderId="2" xfId="0" applyFont="1" applyBorder="1" applyAlignment="1" applyProtection="1">
      <alignment vertical="top" wrapText="1"/>
    </xf>
    <xf numFmtId="49" fontId="1" fillId="0" borderId="2" xfId="0" applyNumberFormat="1" applyFont="1" applyBorder="1" applyAlignment="1" applyProtection="1">
      <alignment vertical="top" wrapText="1"/>
    </xf>
    <xf numFmtId="0" fontId="11" fillId="0" borderId="0" xfId="0" applyFont="1" applyProtection="1"/>
    <xf numFmtId="0" fontId="1" fillId="0" borderId="4" xfId="0" applyFont="1" applyBorder="1" applyAlignment="1" applyProtection="1">
      <alignment vertical="top" wrapText="1"/>
    </xf>
    <xf numFmtId="0" fontId="11" fillId="0" borderId="9" xfId="0" applyFont="1" applyBorder="1" applyProtection="1"/>
    <xf numFmtId="0" fontId="1" fillId="0" borderId="2" xfId="0" applyFont="1" applyBorder="1" applyAlignment="1" applyProtection="1">
      <alignment horizontal="left" vertical="top" wrapText="1"/>
    </xf>
    <xf numFmtId="0" fontId="1" fillId="0" borderId="1" xfId="0" applyFont="1" applyBorder="1" applyAlignment="1" applyProtection="1">
      <alignmen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4"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6" fillId="0" borderId="9" xfId="0" applyFont="1" applyBorder="1" applyAlignment="1" applyProtection="1">
      <alignment vertical="top" wrapText="1"/>
    </xf>
    <xf numFmtId="0" fontId="6" fillId="0" borderId="1" xfId="0" applyFont="1" applyBorder="1" applyAlignment="1" applyProtection="1">
      <alignment vertical="top" wrapText="1"/>
    </xf>
  </cellXfs>
  <cellStyles count="1">
    <cellStyle name="Normal" xfId="0" builtinId="0"/>
  </cellStyles>
  <dxfs count="0"/>
  <tableStyles count="0" defaultTableStyle="TableStyleMedium9" defaultPivotStyle="PivotStyleLight16"/>
  <colors>
    <mruColors>
      <color rgb="FFD9D9D9"/>
      <color rgb="FFE5E5E5"/>
      <color rgb="FF6699FF"/>
      <color rgb="FFFBD4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47626</xdr:rowOff>
    </xdr:from>
    <xdr:to>
      <xdr:col>0</xdr:col>
      <xdr:colOff>2333625</xdr:colOff>
      <xdr:row>0</xdr:row>
      <xdr:rowOff>968795</xdr:rowOff>
    </xdr:to>
    <xdr:pic>
      <xdr:nvPicPr>
        <xdr:cNvPr id="2" name="Picture 1" descr="iucn wcpa try 1.jpg"/>
        <xdr:cNvPicPr>
          <a:picLocks noChangeAspect="1"/>
        </xdr:cNvPicPr>
      </xdr:nvPicPr>
      <xdr:blipFill>
        <a:blip xmlns:r="http://schemas.openxmlformats.org/officeDocument/2006/relationships" r:embed="rId1" cstate="print"/>
        <a:stretch>
          <a:fillRect/>
        </a:stretch>
      </xdr:blipFill>
      <xdr:spPr>
        <a:xfrm>
          <a:off x="0" y="47626"/>
          <a:ext cx="2333625" cy="9211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8" zoomScaleNormal="100" workbookViewId="0">
      <selection activeCell="A20" sqref="A20"/>
    </sheetView>
  </sheetViews>
  <sheetFormatPr defaultRowHeight="15" x14ac:dyDescent="0.25"/>
  <cols>
    <col min="1" max="1" width="138.28515625" customWidth="1"/>
  </cols>
  <sheetData>
    <row r="1" spans="1:1" ht="240.75" customHeight="1" x14ac:dyDescent="0.25">
      <c r="A1" s="56" t="s">
        <v>569</v>
      </c>
    </row>
    <row r="2" spans="1:1" x14ac:dyDescent="0.25">
      <c r="A2" s="78"/>
    </row>
    <row r="3" spans="1:1" x14ac:dyDescent="0.25">
      <c r="A3" s="52"/>
    </row>
    <row r="4" spans="1:1" x14ac:dyDescent="0.25">
      <c r="A4" s="55" t="s">
        <v>571</v>
      </c>
    </row>
    <row r="5" spans="1:1" x14ac:dyDescent="0.25">
      <c r="A5" s="52" t="s">
        <v>438</v>
      </c>
    </row>
    <row r="6" spans="1:1" x14ac:dyDescent="0.25">
      <c r="A6" s="52"/>
    </row>
    <row r="7" spans="1:1" x14ac:dyDescent="0.25">
      <c r="A7" s="55" t="s">
        <v>436</v>
      </c>
    </row>
    <row r="8" spans="1:1" x14ac:dyDescent="0.25">
      <c r="A8" s="52" t="s">
        <v>464</v>
      </c>
    </row>
    <row r="9" spans="1:1" x14ac:dyDescent="0.25">
      <c r="A9" s="52" t="s">
        <v>437</v>
      </c>
    </row>
    <row r="10" spans="1:1" x14ac:dyDescent="0.25">
      <c r="A10" s="52"/>
    </row>
    <row r="11" spans="1:1" x14ac:dyDescent="0.25">
      <c r="A11" s="55" t="s">
        <v>435</v>
      </c>
    </row>
    <row r="12" spans="1:1" x14ac:dyDescent="0.25">
      <c r="A12" s="52" t="s">
        <v>567</v>
      </c>
    </row>
    <row r="13" spans="1:1" x14ac:dyDescent="0.25">
      <c r="A13" s="54"/>
    </row>
    <row r="14" spans="1:1" x14ac:dyDescent="0.25">
      <c r="A14" s="53"/>
    </row>
    <row r="15" spans="1:1" x14ac:dyDescent="0.25">
      <c r="A15" s="57"/>
    </row>
    <row r="16" spans="1:1" ht="15" customHeight="1" x14ac:dyDescent="0.25">
      <c r="A16" s="84">
        <v>2012</v>
      </c>
    </row>
    <row r="17" spans="1:1" ht="12" customHeight="1" x14ac:dyDescent="0.25">
      <c r="A17" s="58"/>
    </row>
    <row r="18" spans="1:1" x14ac:dyDescent="0.25">
      <c r="A18" s="53"/>
    </row>
    <row r="19" spans="1:1" x14ac:dyDescent="0.25">
      <c r="A19" s="53"/>
    </row>
    <row r="20" spans="1:1" ht="60.75" x14ac:dyDescent="0.25">
      <c r="A20" s="76" t="s">
        <v>570</v>
      </c>
    </row>
    <row r="21" spans="1:1" x14ac:dyDescent="0.25">
      <c r="A21" s="76"/>
    </row>
    <row r="22" spans="1:1" x14ac:dyDescent="0.25">
      <c r="A22" s="53"/>
    </row>
    <row r="23" spans="1:1" x14ac:dyDescent="0.25">
      <c r="A23" s="85" t="s">
        <v>439</v>
      </c>
    </row>
    <row r="24" spans="1:1" x14ac:dyDescent="0.25">
      <c r="A24" s="3" t="s">
        <v>468</v>
      </c>
    </row>
    <row r="25" spans="1:1" x14ac:dyDescent="0.25">
      <c r="A25" s="86" t="s">
        <v>568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49" zoomScaleNormal="100" workbookViewId="0">
      <selection activeCell="A2" sqref="A2"/>
    </sheetView>
  </sheetViews>
  <sheetFormatPr defaultRowHeight="15" x14ac:dyDescent="0.25"/>
  <cols>
    <col min="1" max="1" width="127.28515625" customWidth="1"/>
  </cols>
  <sheetData>
    <row r="1" spans="1:1" x14ac:dyDescent="0.25">
      <c r="A1" s="35" t="s">
        <v>299</v>
      </c>
    </row>
    <row r="2" spans="1:1" ht="90.75" customHeight="1" x14ac:dyDescent="0.25">
      <c r="A2" s="37" t="s">
        <v>469</v>
      </c>
    </row>
    <row r="3" spans="1:1" x14ac:dyDescent="0.25">
      <c r="A3" s="4"/>
    </row>
    <row r="4" spans="1:1" x14ac:dyDescent="0.25">
      <c r="A4" s="35" t="s">
        <v>441</v>
      </c>
    </row>
    <row r="5" spans="1:1" ht="52.5" customHeight="1" x14ac:dyDescent="0.25">
      <c r="A5" s="63" t="s">
        <v>470</v>
      </c>
    </row>
    <row r="6" spans="1:1" x14ac:dyDescent="0.25">
      <c r="A6" s="70" t="s">
        <v>446</v>
      </c>
    </row>
    <row r="7" spans="1:1" x14ac:dyDescent="0.25">
      <c r="A7" s="70" t="s">
        <v>447</v>
      </c>
    </row>
    <row r="8" spans="1:1" x14ac:dyDescent="0.25">
      <c r="A8" s="70" t="s">
        <v>448</v>
      </c>
    </row>
    <row r="9" spans="1:1" x14ac:dyDescent="0.25">
      <c r="A9" s="70" t="s">
        <v>471</v>
      </c>
    </row>
    <row r="10" spans="1:1" x14ac:dyDescent="0.25">
      <c r="A10" s="66"/>
    </row>
    <row r="11" spans="1:1" x14ac:dyDescent="0.25">
      <c r="A11" s="62" t="s">
        <v>440</v>
      </c>
    </row>
    <row r="12" spans="1:1" ht="76.5" x14ac:dyDescent="0.25">
      <c r="A12" s="63" t="s">
        <v>472</v>
      </c>
    </row>
    <row r="13" spans="1:1" x14ac:dyDescent="0.25">
      <c r="A13" s="51"/>
    </row>
    <row r="14" spans="1:1" x14ac:dyDescent="0.25">
      <c r="A14" s="64" t="s">
        <v>450</v>
      </c>
    </row>
    <row r="15" spans="1:1" x14ac:dyDescent="0.25">
      <c r="A15" s="66" t="s">
        <v>451</v>
      </c>
    </row>
    <row r="16" spans="1:1" ht="25.5" x14ac:dyDescent="0.25">
      <c r="A16" s="68" t="s">
        <v>473</v>
      </c>
    </row>
    <row r="17" spans="1:1" x14ac:dyDescent="0.25">
      <c r="A17" s="71" t="s">
        <v>452</v>
      </c>
    </row>
    <row r="18" spans="1:1" x14ac:dyDescent="0.25">
      <c r="A18" s="71" t="s">
        <v>453</v>
      </c>
    </row>
    <row r="19" spans="1:1" x14ac:dyDescent="0.25">
      <c r="A19" s="71" t="s">
        <v>454</v>
      </c>
    </row>
    <row r="20" spans="1:1" x14ac:dyDescent="0.25">
      <c r="A20" s="71" t="s">
        <v>455</v>
      </c>
    </row>
    <row r="21" spans="1:1" x14ac:dyDescent="0.25">
      <c r="A21" s="64"/>
    </row>
    <row r="22" spans="1:1" x14ac:dyDescent="0.25">
      <c r="A22" s="66" t="s">
        <v>456</v>
      </c>
    </row>
    <row r="23" spans="1:1" ht="27" customHeight="1" x14ac:dyDescent="0.25">
      <c r="A23" s="68" t="s">
        <v>474</v>
      </c>
    </row>
    <row r="24" spans="1:1" x14ac:dyDescent="0.25">
      <c r="A24" s="68"/>
    </row>
    <row r="25" spans="1:1" x14ac:dyDescent="0.25">
      <c r="A25" s="68" t="s">
        <v>457</v>
      </c>
    </row>
    <row r="26" spans="1:1" ht="65.25" customHeight="1" x14ac:dyDescent="0.25">
      <c r="A26" s="68" t="s">
        <v>475</v>
      </c>
    </row>
    <row r="27" spans="1:1" x14ac:dyDescent="0.25">
      <c r="A27" s="68"/>
    </row>
    <row r="28" spans="1:1" x14ac:dyDescent="0.25">
      <c r="A28" s="68" t="s">
        <v>458</v>
      </c>
    </row>
    <row r="29" spans="1:1" ht="39.75" customHeight="1" x14ac:dyDescent="0.25">
      <c r="A29" s="68" t="s">
        <v>476</v>
      </c>
    </row>
    <row r="30" spans="1:1" x14ac:dyDescent="0.25">
      <c r="A30" s="68"/>
    </row>
    <row r="31" spans="1:1" ht="25.5" x14ac:dyDescent="0.25">
      <c r="A31" s="68" t="s">
        <v>539</v>
      </c>
    </row>
    <row r="32" spans="1:1" x14ac:dyDescent="0.25">
      <c r="A32" s="66"/>
    </row>
    <row r="33" spans="1:1" x14ac:dyDescent="0.25">
      <c r="A33" s="64" t="s">
        <v>300</v>
      </c>
    </row>
    <row r="34" spans="1:1" ht="26.25" customHeight="1" x14ac:dyDescent="0.25">
      <c r="A34" s="68" t="s">
        <v>477</v>
      </c>
    </row>
    <row r="35" spans="1:1" x14ac:dyDescent="0.25">
      <c r="A35" s="71" t="s">
        <v>478</v>
      </c>
    </row>
    <row r="36" spans="1:1" x14ac:dyDescent="0.25">
      <c r="A36" s="72" t="s">
        <v>459</v>
      </c>
    </row>
    <row r="37" spans="1:1" x14ac:dyDescent="0.25">
      <c r="A37" s="71" t="s">
        <v>479</v>
      </c>
    </row>
    <row r="38" spans="1:1" x14ac:dyDescent="0.25">
      <c r="A38" s="37" t="s">
        <v>460</v>
      </c>
    </row>
    <row r="39" spans="1:1" x14ac:dyDescent="0.25">
      <c r="A39" s="71" t="s">
        <v>480</v>
      </c>
    </row>
    <row r="40" spans="1:1" x14ac:dyDescent="0.25">
      <c r="A40" s="73" t="s">
        <v>461</v>
      </c>
    </row>
    <row r="41" spans="1:1" x14ac:dyDescent="0.25">
      <c r="A41" s="71" t="s">
        <v>481</v>
      </c>
    </row>
    <row r="42" spans="1:1" x14ac:dyDescent="0.25">
      <c r="A42" s="67" t="s">
        <v>482</v>
      </c>
    </row>
    <row r="43" spans="1:1" ht="39" x14ac:dyDescent="0.25">
      <c r="A43" s="7" t="s">
        <v>483</v>
      </c>
    </row>
    <row r="44" spans="1:1" x14ac:dyDescent="0.25">
      <c r="A44" s="7"/>
    </row>
    <row r="45" spans="1:1" x14ac:dyDescent="0.25">
      <c r="A45" s="61" t="s">
        <v>484</v>
      </c>
    </row>
    <row r="46" spans="1:1" ht="77.25" x14ac:dyDescent="0.25">
      <c r="A46" s="77" t="s">
        <v>485</v>
      </c>
    </row>
    <row r="47" spans="1:1" x14ac:dyDescent="0.25">
      <c r="A47" s="66"/>
    </row>
    <row r="48" spans="1:1" x14ac:dyDescent="0.25">
      <c r="A48" s="64" t="s">
        <v>462</v>
      </c>
    </row>
    <row r="49" spans="1:1" ht="90" customHeight="1" x14ac:dyDescent="0.25">
      <c r="A49" s="63" t="s">
        <v>566</v>
      </c>
    </row>
    <row r="50" spans="1:1" x14ac:dyDescent="0.25">
      <c r="A50" s="67"/>
    </row>
    <row r="51" spans="1:1" x14ac:dyDescent="0.25">
      <c r="A51" s="74" t="s">
        <v>463</v>
      </c>
    </row>
    <row r="52" spans="1:1" ht="91.5" customHeight="1" x14ac:dyDescent="0.25">
      <c r="A52" s="75" t="s">
        <v>487</v>
      </c>
    </row>
    <row r="54" spans="1:1" x14ac:dyDescent="0.25">
      <c r="A54" s="69" t="s">
        <v>301</v>
      </c>
    </row>
    <row r="55" spans="1:1" x14ac:dyDescent="0.25">
      <c r="A55" s="4" t="s">
        <v>442</v>
      </c>
    </row>
    <row r="56" spans="1:1" x14ac:dyDescent="0.25">
      <c r="A56" s="4" t="s">
        <v>443</v>
      </c>
    </row>
    <row r="57" spans="1:1" x14ac:dyDescent="0.25">
      <c r="A57" s="4" t="s">
        <v>444</v>
      </c>
    </row>
    <row r="58" spans="1:1" x14ac:dyDescent="0.25">
      <c r="A58" s="4" t="s">
        <v>445</v>
      </c>
    </row>
    <row r="59" spans="1:1" x14ac:dyDescent="0.25">
      <c r="A59" s="65"/>
    </row>
    <row r="60" spans="1:1" x14ac:dyDescent="0.25">
      <c r="A60" s="64"/>
    </row>
    <row r="61" spans="1:1" x14ac:dyDescent="0.25">
      <c r="A61" s="67"/>
    </row>
    <row r="62" spans="1:1" x14ac:dyDescent="0.25">
      <c r="A62" s="67"/>
    </row>
    <row r="64" spans="1:1" x14ac:dyDescent="0.25">
      <c r="A64" s="69"/>
    </row>
    <row r="65" spans="1:1" x14ac:dyDescent="0.25">
      <c r="A65" s="4"/>
    </row>
    <row r="66" spans="1:1" x14ac:dyDescent="0.25">
      <c r="A66" s="4"/>
    </row>
    <row r="67" spans="1:1" x14ac:dyDescent="0.25">
      <c r="A67" s="4"/>
    </row>
    <row r="68" spans="1:1" x14ac:dyDescent="0.25">
      <c r="A68" s="4"/>
    </row>
  </sheetData>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1"/>
  <sheetViews>
    <sheetView tabSelected="1" topLeftCell="A19" zoomScaleNormal="100" workbookViewId="0">
      <selection activeCell="H29" sqref="H29"/>
    </sheetView>
  </sheetViews>
  <sheetFormatPr defaultRowHeight="15" x14ac:dyDescent="0.25"/>
  <cols>
    <col min="1" max="1" width="4.42578125" style="10" customWidth="1"/>
    <col min="2" max="2" width="127.5703125" customWidth="1"/>
    <col min="3" max="3" width="5" hidden="1" customWidth="1"/>
    <col min="4" max="4" width="9.28515625" style="3" customWidth="1"/>
    <col min="5" max="5" width="102" style="4" hidden="1" customWidth="1"/>
    <col min="6" max="6" width="9.140625" style="4" hidden="1" customWidth="1"/>
    <col min="9" max="9" width="9.140625" customWidth="1"/>
  </cols>
  <sheetData>
    <row r="2" spans="1:5" x14ac:dyDescent="0.25">
      <c r="A2" s="36"/>
      <c r="B2" s="118" t="s">
        <v>488</v>
      </c>
    </row>
    <row r="3" spans="1:5" x14ac:dyDescent="0.25">
      <c r="A3" s="36"/>
      <c r="B3" s="119"/>
    </row>
    <row r="4" spans="1:5" x14ac:dyDescent="0.25">
      <c r="A4" s="36"/>
      <c r="B4" s="81" t="s">
        <v>313</v>
      </c>
    </row>
    <row r="5" spans="1:5" ht="15.75" thickBot="1" x14ac:dyDescent="0.3"/>
    <row r="6" spans="1:5" ht="30.75" customHeight="1" thickBot="1" x14ac:dyDescent="0.3">
      <c r="A6" s="109" t="s">
        <v>575</v>
      </c>
      <c r="B6" s="110"/>
      <c r="C6" s="110"/>
      <c r="D6" s="34" t="s">
        <v>26</v>
      </c>
      <c r="E6" s="5" t="s">
        <v>113</v>
      </c>
    </row>
    <row r="7" spans="1:5" ht="15.75" customHeight="1" x14ac:dyDescent="0.25">
      <c r="A7" s="105" t="s">
        <v>114</v>
      </c>
      <c r="B7" s="80" t="s">
        <v>489</v>
      </c>
      <c r="C7" s="103" t="s">
        <v>0</v>
      </c>
      <c r="D7" s="97" t="s">
        <v>0</v>
      </c>
      <c r="E7" s="4" t="s">
        <v>315</v>
      </c>
    </row>
    <row r="8" spans="1:5" ht="15.75" customHeight="1" x14ac:dyDescent="0.25">
      <c r="A8" s="106"/>
      <c r="B8" s="150"/>
      <c r="C8" s="107"/>
      <c r="D8" s="97"/>
    </row>
    <row r="9" spans="1:5" ht="15.75" customHeight="1" x14ac:dyDescent="0.25">
      <c r="A9" s="106"/>
      <c r="B9" s="151" t="s">
        <v>490</v>
      </c>
      <c r="C9" s="107"/>
      <c r="D9" s="97"/>
      <c r="E9" s="4" t="s">
        <v>314</v>
      </c>
    </row>
    <row r="10" spans="1:5" ht="15" customHeight="1" thickBot="1" x14ac:dyDescent="0.3">
      <c r="A10" s="108"/>
      <c r="B10" s="152"/>
      <c r="C10" s="104"/>
      <c r="D10" s="93"/>
    </row>
    <row r="11" spans="1:5" x14ac:dyDescent="0.25">
      <c r="A11" s="105" t="s">
        <v>115</v>
      </c>
      <c r="B11" s="80" t="s">
        <v>491</v>
      </c>
      <c r="C11" s="103" t="s">
        <v>0</v>
      </c>
      <c r="D11" s="92" t="s">
        <v>0</v>
      </c>
    </row>
    <row r="12" spans="1:5" ht="15.75" thickBot="1" x14ac:dyDescent="0.3">
      <c r="A12" s="108"/>
      <c r="B12" s="153"/>
      <c r="C12" s="104"/>
      <c r="D12" s="93"/>
    </row>
    <row r="13" spans="1:5" x14ac:dyDescent="0.25">
      <c r="A13" s="105" t="s">
        <v>116</v>
      </c>
      <c r="B13" s="80" t="s">
        <v>492</v>
      </c>
      <c r="C13" s="103" t="s">
        <v>0</v>
      </c>
      <c r="D13" s="92" t="s">
        <v>0</v>
      </c>
      <c r="E13" s="4" t="s">
        <v>316</v>
      </c>
    </row>
    <row r="14" spans="1:5" x14ac:dyDescent="0.25">
      <c r="A14" s="106"/>
      <c r="B14" s="150"/>
      <c r="C14" s="107"/>
      <c r="D14" s="97"/>
    </row>
    <row r="15" spans="1:5" x14ac:dyDescent="0.25">
      <c r="A15" s="106"/>
      <c r="B15" s="154" t="s">
        <v>493</v>
      </c>
      <c r="C15" s="107"/>
      <c r="D15" s="97"/>
      <c r="E15" s="4" t="s">
        <v>467</v>
      </c>
    </row>
    <row r="16" spans="1:5" ht="15.75" thickBot="1" x14ac:dyDescent="0.3">
      <c r="A16" s="106"/>
      <c r="B16" s="151"/>
      <c r="C16" s="107"/>
      <c r="D16" s="97"/>
    </row>
    <row r="17" spans="1:6" x14ac:dyDescent="0.25">
      <c r="A17" s="105" t="s">
        <v>117</v>
      </c>
      <c r="B17" s="80" t="s">
        <v>494</v>
      </c>
      <c r="C17" s="103" t="s">
        <v>0</v>
      </c>
      <c r="D17" s="92" t="s">
        <v>0</v>
      </c>
      <c r="E17" s="4" t="s">
        <v>318</v>
      </c>
    </row>
    <row r="18" spans="1:6" ht="15.75" thickBot="1" x14ac:dyDescent="0.3">
      <c r="A18" s="106"/>
      <c r="B18" s="152"/>
      <c r="C18" s="107"/>
      <c r="D18" s="97"/>
    </row>
    <row r="19" spans="1:6" x14ac:dyDescent="0.25">
      <c r="A19" s="105" t="s">
        <v>118</v>
      </c>
      <c r="B19" s="155" t="s">
        <v>1</v>
      </c>
      <c r="C19" s="103" t="s">
        <v>27</v>
      </c>
      <c r="D19" s="87"/>
    </row>
    <row r="20" spans="1:6" x14ac:dyDescent="0.25">
      <c r="A20" s="106"/>
      <c r="B20" s="156" t="s">
        <v>208</v>
      </c>
      <c r="C20" s="111"/>
      <c r="D20" s="94"/>
    </row>
    <row r="21" spans="1:6" x14ac:dyDescent="0.25">
      <c r="A21" s="106"/>
      <c r="B21" s="151" t="s">
        <v>319</v>
      </c>
      <c r="C21" s="107" t="s">
        <v>0</v>
      </c>
      <c r="D21" s="97" t="s">
        <v>0</v>
      </c>
    </row>
    <row r="22" spans="1:6" x14ac:dyDescent="0.25">
      <c r="A22" s="106"/>
      <c r="B22" s="151" t="s">
        <v>320</v>
      </c>
      <c r="C22" s="107"/>
      <c r="D22" s="97"/>
    </row>
    <row r="23" spans="1:6" x14ac:dyDescent="0.25">
      <c r="A23" s="106"/>
      <c r="B23" s="151"/>
      <c r="C23" s="107"/>
      <c r="D23" s="97"/>
    </row>
    <row r="24" spans="1:6" x14ac:dyDescent="0.25">
      <c r="A24" s="106"/>
      <c r="B24" s="151" t="s">
        <v>321</v>
      </c>
      <c r="C24" s="107"/>
      <c r="D24" s="97"/>
    </row>
    <row r="25" spans="1:6" ht="15.75" thickBot="1" x14ac:dyDescent="0.3">
      <c r="A25" s="108"/>
      <c r="B25" s="152"/>
      <c r="C25" s="104"/>
      <c r="D25" s="93"/>
    </row>
    <row r="26" spans="1:6" x14ac:dyDescent="0.25">
      <c r="A26" s="105" t="s">
        <v>119</v>
      </c>
      <c r="B26" s="80" t="s">
        <v>322</v>
      </c>
      <c r="C26" s="103" t="s">
        <v>0</v>
      </c>
      <c r="D26" s="87"/>
      <c r="E26" s="4" t="s">
        <v>449</v>
      </c>
    </row>
    <row r="27" spans="1:6" ht="15.75" thickBot="1" x14ac:dyDescent="0.3">
      <c r="A27" s="108"/>
      <c r="B27" s="152"/>
      <c r="C27" s="104"/>
      <c r="D27" s="89"/>
    </row>
    <row r="28" spans="1:6" x14ac:dyDescent="0.25">
      <c r="A28" s="105" t="s">
        <v>120</v>
      </c>
      <c r="B28" s="80" t="s">
        <v>2</v>
      </c>
      <c r="C28" s="103" t="s">
        <v>0</v>
      </c>
      <c r="D28" s="97" t="s">
        <v>0</v>
      </c>
      <c r="E28" s="4" t="s">
        <v>317</v>
      </c>
    </row>
    <row r="29" spans="1:6" ht="15.75" thickBot="1" x14ac:dyDescent="0.3">
      <c r="A29" s="106"/>
      <c r="B29" s="157"/>
      <c r="C29" s="107"/>
      <c r="D29" s="97"/>
    </row>
    <row r="30" spans="1:6" x14ac:dyDescent="0.25">
      <c r="A30" s="105" t="s">
        <v>121</v>
      </c>
      <c r="B30" s="155" t="s">
        <v>28</v>
      </c>
      <c r="C30" s="103" t="s">
        <v>29</v>
      </c>
      <c r="D30" s="87"/>
      <c r="E30" s="20" t="s">
        <v>210</v>
      </c>
      <c r="F30" s="9" t="str">
        <f>IF(D30=5,E30,"")</f>
        <v/>
      </c>
    </row>
    <row r="31" spans="1:6" ht="15.75" thickBot="1" x14ac:dyDescent="0.3">
      <c r="A31" s="108"/>
      <c r="B31" s="158" t="s">
        <v>110</v>
      </c>
      <c r="C31" s="104"/>
      <c r="D31" s="89"/>
      <c r="E31" s="18" t="s">
        <v>210</v>
      </c>
      <c r="F31" s="16" t="str">
        <f>IF(D30=1,E31,"")</f>
        <v/>
      </c>
    </row>
    <row r="32" spans="1:6" x14ac:dyDescent="0.25">
      <c r="A32" s="105" t="s">
        <v>122</v>
      </c>
      <c r="B32" s="155" t="s">
        <v>495</v>
      </c>
      <c r="C32" s="103" t="s">
        <v>29</v>
      </c>
      <c r="D32" s="87"/>
    </row>
    <row r="33" spans="1:6" ht="15.75" thickBot="1" x14ac:dyDescent="0.3">
      <c r="A33" s="108"/>
      <c r="B33" s="158" t="s">
        <v>3</v>
      </c>
      <c r="C33" s="104"/>
      <c r="D33" s="89"/>
    </row>
    <row r="34" spans="1:6" ht="25.5" x14ac:dyDescent="0.25">
      <c r="A34" s="105" t="s">
        <v>123</v>
      </c>
      <c r="B34" s="155" t="s">
        <v>496</v>
      </c>
      <c r="C34" s="103" t="s">
        <v>27</v>
      </c>
      <c r="D34" s="87"/>
      <c r="E34" s="21" t="str">
        <f>"• improvement of conservation status of threatened species: " &amp; B37&amp;";
"</f>
        <v xml:space="preserve">• improvement of conservation status of threatened species: ;
</v>
      </c>
      <c r="F34" s="6" t="str">
        <f>IF(D34=5,E34,"")</f>
        <v/>
      </c>
    </row>
    <row r="35" spans="1:6" ht="15.75" thickBot="1" x14ac:dyDescent="0.3">
      <c r="A35" s="106"/>
      <c r="B35" s="150" t="s">
        <v>110</v>
      </c>
      <c r="C35" s="104"/>
      <c r="D35" s="88"/>
      <c r="E35" s="18" t="s">
        <v>211</v>
      </c>
      <c r="F35" s="4" t="str">
        <f>IF(D34=1,E35,"")</f>
        <v/>
      </c>
    </row>
    <row r="36" spans="1:6" x14ac:dyDescent="0.25">
      <c r="A36" s="106"/>
      <c r="B36" s="151" t="s">
        <v>30</v>
      </c>
      <c r="C36" s="103" t="s">
        <v>0</v>
      </c>
      <c r="D36" s="98" t="s">
        <v>0</v>
      </c>
    </row>
    <row r="37" spans="1:6" ht="15.75" thickBot="1" x14ac:dyDescent="0.3">
      <c r="A37" s="108"/>
      <c r="B37" s="152"/>
      <c r="C37" s="104"/>
      <c r="D37" s="93"/>
    </row>
    <row r="38" spans="1:6" x14ac:dyDescent="0.25">
      <c r="A38" s="105" t="s">
        <v>124</v>
      </c>
      <c r="B38" s="155" t="s">
        <v>497</v>
      </c>
      <c r="C38" s="103" t="s">
        <v>29</v>
      </c>
      <c r="D38" s="87"/>
      <c r="E38" s="4" t="str">
        <f>"• improvement of conservation status of species of conservation importance that span the state boundary: "&amp;B41&amp;";
"</f>
        <v xml:space="preserve">• improvement of conservation status of species of conservation importance that span the state boundary: ;
</v>
      </c>
      <c r="F38" s="6" t="str">
        <f>IF(D38=5,E38,"")</f>
        <v/>
      </c>
    </row>
    <row r="39" spans="1:6" x14ac:dyDescent="0.25">
      <c r="A39" s="106"/>
      <c r="B39" s="150" t="s">
        <v>110</v>
      </c>
      <c r="C39" s="111"/>
      <c r="D39" s="94"/>
      <c r="E39" s="18" t="s">
        <v>212</v>
      </c>
      <c r="F39" s="4" t="str">
        <f>IF(D38=1,E39,"")</f>
        <v/>
      </c>
    </row>
    <row r="40" spans="1:6" x14ac:dyDescent="0.25">
      <c r="A40" s="106"/>
      <c r="B40" s="151" t="s">
        <v>31</v>
      </c>
      <c r="C40" s="107" t="s">
        <v>0</v>
      </c>
      <c r="D40" s="98" t="s">
        <v>0</v>
      </c>
    </row>
    <row r="41" spans="1:6" ht="15.75" thickBot="1" x14ac:dyDescent="0.3">
      <c r="A41" s="106"/>
      <c r="B41" s="152"/>
      <c r="C41" s="107"/>
      <c r="D41" s="97"/>
    </row>
    <row r="42" spans="1:6" ht="25.5" x14ac:dyDescent="0.25">
      <c r="A42" s="105" t="s">
        <v>125</v>
      </c>
      <c r="B42" s="155" t="s">
        <v>498</v>
      </c>
      <c r="C42" s="103" t="s">
        <v>27</v>
      </c>
      <c r="D42" s="87"/>
    </row>
    <row r="43" spans="1:6" ht="15.75" thickBot="1" x14ac:dyDescent="0.3">
      <c r="A43" s="108"/>
      <c r="B43" s="158" t="s">
        <v>4</v>
      </c>
      <c r="C43" s="104"/>
      <c r="D43" s="89"/>
    </row>
    <row r="44" spans="1:6" x14ac:dyDescent="0.25">
      <c r="A44" s="105" t="s">
        <v>126</v>
      </c>
      <c r="B44" s="155" t="s">
        <v>32</v>
      </c>
      <c r="C44" s="103" t="s">
        <v>27</v>
      </c>
      <c r="D44" s="87"/>
      <c r="E44" s="18" t="s">
        <v>213</v>
      </c>
      <c r="F44" s="6" t="str">
        <f>IF(D44=5,E44,"")</f>
        <v/>
      </c>
    </row>
    <row r="45" spans="1:6" ht="15.75" thickBot="1" x14ac:dyDescent="0.3">
      <c r="A45" s="108"/>
      <c r="B45" s="158" t="s">
        <v>5</v>
      </c>
      <c r="C45" s="104"/>
      <c r="D45" s="89"/>
      <c r="E45" s="18" t="s">
        <v>213</v>
      </c>
      <c r="F45" s="4" t="str">
        <f>IF(D44=1,E45,"")</f>
        <v/>
      </c>
    </row>
    <row r="46" spans="1:6" x14ac:dyDescent="0.25">
      <c r="A46" s="105" t="s">
        <v>127</v>
      </c>
      <c r="B46" s="80" t="s">
        <v>499</v>
      </c>
      <c r="C46" s="103" t="s">
        <v>0</v>
      </c>
      <c r="D46" s="92" t="s">
        <v>0</v>
      </c>
    </row>
    <row r="47" spans="1:6" ht="15.75" thickBot="1" x14ac:dyDescent="0.3">
      <c r="A47" s="106"/>
      <c r="B47" s="152"/>
      <c r="C47" s="107"/>
      <c r="D47" s="97"/>
    </row>
    <row r="48" spans="1:6" x14ac:dyDescent="0.25">
      <c r="A48" s="105" t="s">
        <v>128</v>
      </c>
      <c r="B48" s="155" t="s">
        <v>33</v>
      </c>
      <c r="C48" s="103" t="s">
        <v>27</v>
      </c>
      <c r="D48" s="87"/>
      <c r="E48" s="4" t="str">
        <f>"• mitigation of threats: "&amp;B47&amp;";
"</f>
        <v xml:space="preserve">• mitigation of threats: ;
</v>
      </c>
      <c r="F48" s="6" t="str">
        <f>IF(D48=5,E48,"")</f>
        <v/>
      </c>
    </row>
    <row r="49" spans="1:6" ht="15.75" thickBot="1" x14ac:dyDescent="0.3">
      <c r="A49" s="108"/>
      <c r="B49" s="158" t="s">
        <v>110</v>
      </c>
      <c r="C49" s="104"/>
      <c r="D49" s="89"/>
      <c r="E49" s="18" t="s">
        <v>214</v>
      </c>
      <c r="F49" s="4" t="str">
        <f>IF(D48=1,E49,"")</f>
        <v/>
      </c>
    </row>
    <row r="50" spans="1:6" x14ac:dyDescent="0.25">
      <c r="A50" s="105" t="s">
        <v>129</v>
      </c>
      <c r="B50" s="155" t="s">
        <v>34</v>
      </c>
      <c r="C50" s="103" t="s">
        <v>27</v>
      </c>
      <c r="D50" s="87"/>
    </row>
    <row r="51" spans="1:6" ht="15.75" thickBot="1" x14ac:dyDescent="0.3">
      <c r="A51" s="108"/>
      <c r="B51" s="158" t="s">
        <v>7</v>
      </c>
      <c r="C51" s="104"/>
      <c r="D51" s="89"/>
    </row>
    <row r="52" spans="1:6" x14ac:dyDescent="0.25">
      <c r="A52" s="105" t="s">
        <v>130</v>
      </c>
      <c r="B52" s="155" t="s">
        <v>8</v>
      </c>
      <c r="C52" s="103" t="s">
        <v>27</v>
      </c>
      <c r="D52" s="87"/>
    </row>
    <row r="53" spans="1:6" ht="15.75" thickBot="1" x14ac:dyDescent="0.3">
      <c r="A53" s="108"/>
      <c r="B53" s="158" t="s">
        <v>9</v>
      </c>
      <c r="C53" s="104"/>
      <c r="D53" s="89"/>
    </row>
    <row r="54" spans="1:6" x14ac:dyDescent="0.25">
      <c r="A54" s="105" t="s">
        <v>131</v>
      </c>
      <c r="B54" s="155" t="s">
        <v>35</v>
      </c>
      <c r="C54" s="103" t="s">
        <v>36</v>
      </c>
      <c r="D54" s="87"/>
      <c r="E54" s="18" t="s">
        <v>240</v>
      </c>
      <c r="F54" s="4" t="str">
        <f>IF(D54=5,E54,"")</f>
        <v/>
      </c>
    </row>
    <row r="55" spans="1:6" ht="15.75" customHeight="1" thickBot="1" x14ac:dyDescent="0.3">
      <c r="A55" s="106"/>
      <c r="B55" s="158" t="s">
        <v>110</v>
      </c>
      <c r="C55" s="104"/>
      <c r="D55" s="89"/>
      <c r="E55" s="7" t="s">
        <v>241</v>
      </c>
      <c r="F55" s="4" t="str">
        <f>IF(D54=1,E55,"")</f>
        <v/>
      </c>
    </row>
    <row r="56" spans="1:6" ht="15" customHeight="1" x14ac:dyDescent="0.25">
      <c r="A56" s="112" t="s">
        <v>132</v>
      </c>
      <c r="B56" s="159" t="s">
        <v>465</v>
      </c>
      <c r="C56" s="103" t="s">
        <v>0</v>
      </c>
      <c r="D56" s="92" t="s">
        <v>0</v>
      </c>
    </row>
    <row r="57" spans="1:6" x14ac:dyDescent="0.25">
      <c r="A57" s="113"/>
      <c r="B57" s="160"/>
      <c r="C57" s="107"/>
      <c r="D57" s="97"/>
    </row>
    <row r="58" spans="1:6" x14ac:dyDescent="0.25">
      <c r="A58" s="113"/>
      <c r="B58" s="150"/>
      <c r="C58" s="111"/>
      <c r="D58" s="120"/>
    </row>
    <row r="59" spans="1:6" x14ac:dyDescent="0.25">
      <c r="A59" s="114"/>
      <c r="B59" s="161" t="s">
        <v>206</v>
      </c>
      <c r="C59" s="107" t="s">
        <v>27</v>
      </c>
      <c r="D59" s="88"/>
      <c r="E59" s="11" t="str">
        <f>"• protected area management benefits: "&amp;B58&amp;"; 
"</f>
        <v xml:space="preserve">• protected area management benefits: ; 
</v>
      </c>
      <c r="F59" s="4" t="str">
        <f>IF(D59=5,E59,"")</f>
        <v/>
      </c>
    </row>
    <row r="60" spans="1:6" ht="15.75" thickBot="1" x14ac:dyDescent="0.3">
      <c r="A60" s="115"/>
      <c r="B60" s="162" t="s">
        <v>11</v>
      </c>
      <c r="C60" s="104"/>
      <c r="D60" s="89"/>
      <c r="E60" s="19" t="s">
        <v>215</v>
      </c>
      <c r="F60" s="4" t="str">
        <f>IF(D59=1,E60,"")</f>
        <v/>
      </c>
    </row>
    <row r="61" spans="1:6" x14ac:dyDescent="0.25">
      <c r="A61" s="105" t="s">
        <v>133</v>
      </c>
      <c r="B61" s="155" t="s">
        <v>500</v>
      </c>
      <c r="C61" s="103" t="s">
        <v>27</v>
      </c>
      <c r="D61" s="87"/>
      <c r="E61" s="19" t="s">
        <v>216</v>
      </c>
      <c r="F61" s="6" t="str">
        <f>IF(D61=5,E61,"")</f>
        <v/>
      </c>
    </row>
    <row r="62" spans="1:6" ht="15.75" thickBot="1" x14ac:dyDescent="0.3">
      <c r="A62" s="108"/>
      <c r="B62" s="158" t="s">
        <v>11</v>
      </c>
      <c r="C62" s="104"/>
      <c r="D62" s="89"/>
      <c r="E62" s="18" t="s">
        <v>216</v>
      </c>
      <c r="F62" s="4" t="str">
        <f>IF(D61=1,E62,"")</f>
        <v/>
      </c>
    </row>
    <row r="63" spans="1:6" x14ac:dyDescent="0.25">
      <c r="A63" s="105" t="s">
        <v>134</v>
      </c>
      <c r="B63" s="80" t="s">
        <v>37</v>
      </c>
      <c r="C63" s="103" t="s">
        <v>38</v>
      </c>
      <c r="D63" s="87"/>
      <c r="E63" s="4" t="str">
        <f>"• the region shares distinctive natural/landscape phenomenon which could be recognised as a common feature of the proposed TBPA: "&amp;B66&amp;";
"</f>
        <v xml:space="preserve">• the region shares distinctive natural/landscape phenomenon which could be recognised as a common feature of the proposed TBPA: ;
</v>
      </c>
      <c r="F63" s="4" t="str">
        <f>IF(D63=5,E63,"")</f>
        <v/>
      </c>
    </row>
    <row r="64" spans="1:6" x14ac:dyDescent="0.25">
      <c r="A64" s="106"/>
      <c r="B64" s="150" t="s">
        <v>20</v>
      </c>
      <c r="C64" s="111"/>
      <c r="D64" s="94"/>
    </row>
    <row r="65" spans="1:6" x14ac:dyDescent="0.25">
      <c r="A65" s="106"/>
      <c r="B65" s="151" t="s">
        <v>14</v>
      </c>
      <c r="C65" s="107" t="s">
        <v>0</v>
      </c>
      <c r="D65" s="98" t="s">
        <v>0</v>
      </c>
    </row>
    <row r="66" spans="1:6" ht="15.75" thickBot="1" x14ac:dyDescent="0.3">
      <c r="A66" s="108"/>
      <c r="B66" s="152"/>
      <c r="C66" s="104"/>
      <c r="D66" s="93"/>
    </row>
    <row r="67" spans="1:6" x14ac:dyDescent="0.25">
      <c r="A67" s="105" t="s">
        <v>135</v>
      </c>
      <c r="B67" s="80" t="s">
        <v>501</v>
      </c>
      <c r="C67" s="103" t="s">
        <v>0</v>
      </c>
      <c r="D67" s="92" t="s">
        <v>0</v>
      </c>
    </row>
    <row r="68" spans="1:6" ht="15.75" thickBot="1" x14ac:dyDescent="0.3">
      <c r="A68" s="106"/>
      <c r="B68" s="152"/>
      <c r="C68" s="107"/>
      <c r="D68" s="97"/>
    </row>
    <row r="69" spans="1:6" x14ac:dyDescent="0.25">
      <c r="A69" s="105" t="s">
        <v>136</v>
      </c>
      <c r="B69" s="155" t="s">
        <v>502</v>
      </c>
      <c r="C69" s="103" t="s">
        <v>27</v>
      </c>
      <c r="D69" s="87"/>
      <c r="E69" s="18" t="str">
        <f>"• addressing of threats to cultural values:"&amp;B68&amp;";
"</f>
        <v xml:space="preserve">• addressing of threats to cultural values:;
</v>
      </c>
      <c r="F69" s="6" t="str">
        <f>IF(D69=5,E69,"")</f>
        <v/>
      </c>
    </row>
    <row r="70" spans="1:6" ht="15.75" thickBot="1" x14ac:dyDescent="0.3">
      <c r="A70" s="108"/>
      <c r="B70" s="158" t="s">
        <v>110</v>
      </c>
      <c r="C70" s="104"/>
      <c r="D70" s="89"/>
      <c r="E70" s="18" t="s">
        <v>217</v>
      </c>
      <c r="F70" s="4" t="str">
        <f>IF(D69=1,E70,"")</f>
        <v/>
      </c>
    </row>
    <row r="71" spans="1:6" ht="25.5" x14ac:dyDescent="0.25">
      <c r="A71" s="105" t="s">
        <v>137</v>
      </c>
      <c r="B71" s="80" t="s">
        <v>12</v>
      </c>
      <c r="C71" s="103" t="s">
        <v>39</v>
      </c>
      <c r="D71" s="87"/>
      <c r="E71" s="4" t="str">
        <f>"• some social issues could hinder the development of transboundary cooperation:  "&amp;B74&amp;";
"</f>
        <v xml:space="preserve">• some social issues could hinder the development of transboundary cooperation:  ;
</v>
      </c>
      <c r="F71" s="4" t="str">
        <f>IF(D71=1,E71,"")</f>
        <v/>
      </c>
    </row>
    <row r="72" spans="1:6" x14ac:dyDescent="0.25">
      <c r="A72" s="106"/>
      <c r="B72" s="150" t="s">
        <v>13</v>
      </c>
      <c r="C72" s="111"/>
      <c r="D72" s="94"/>
    </row>
    <row r="73" spans="1:6" x14ac:dyDescent="0.25">
      <c r="A73" s="106"/>
      <c r="B73" s="151" t="s">
        <v>14</v>
      </c>
      <c r="C73" s="107" t="s">
        <v>0</v>
      </c>
      <c r="D73" s="98" t="s">
        <v>0</v>
      </c>
    </row>
    <row r="74" spans="1:6" ht="15.75" thickBot="1" x14ac:dyDescent="0.3">
      <c r="A74" s="106"/>
      <c r="B74" s="152"/>
      <c r="C74" s="107"/>
      <c r="D74" s="97"/>
    </row>
    <row r="75" spans="1:6" ht="25.5" x14ac:dyDescent="0.25">
      <c r="A75" s="105" t="s">
        <v>138</v>
      </c>
      <c r="B75" s="155" t="s">
        <v>503</v>
      </c>
      <c r="C75" s="103" t="s">
        <v>38</v>
      </c>
      <c r="D75" s="87"/>
      <c r="E75" s="18" t="s">
        <v>239</v>
      </c>
      <c r="F75" s="4" t="str">
        <f>IF(D75=5,E75,"")</f>
        <v/>
      </c>
    </row>
    <row r="76" spans="1:6" ht="15.75" thickBot="1" x14ac:dyDescent="0.3">
      <c r="A76" s="108"/>
      <c r="B76" s="158" t="s">
        <v>15</v>
      </c>
      <c r="C76" s="104"/>
      <c r="D76" s="89"/>
    </row>
    <row r="77" spans="1:6" ht="25.5" customHeight="1" x14ac:dyDescent="0.25">
      <c r="A77" s="105" t="s">
        <v>139</v>
      </c>
      <c r="B77" s="155" t="s">
        <v>16</v>
      </c>
      <c r="C77" s="103" t="s">
        <v>39</v>
      </c>
      <c r="D77" s="87"/>
      <c r="E77" s="7" t="s">
        <v>294</v>
      </c>
      <c r="F77" s="4" t="str">
        <f>IF(D77=1,E77,"")</f>
        <v/>
      </c>
    </row>
    <row r="78" spans="1:6" ht="15.75" thickBot="1" x14ac:dyDescent="0.3">
      <c r="A78" s="108"/>
      <c r="B78" s="158" t="s">
        <v>17</v>
      </c>
      <c r="C78" s="104"/>
      <c r="D78" s="89"/>
    </row>
    <row r="79" spans="1:6" x14ac:dyDescent="0.25">
      <c r="A79" s="105" t="s">
        <v>140</v>
      </c>
      <c r="B79" s="155" t="s">
        <v>504</v>
      </c>
      <c r="C79" s="103" t="s">
        <v>36</v>
      </c>
      <c r="D79" s="87"/>
      <c r="E79" s="18" t="s">
        <v>238</v>
      </c>
      <c r="F79" s="4" t="str">
        <f>IF(D79=5,E79,"")</f>
        <v/>
      </c>
    </row>
    <row r="80" spans="1:6" ht="15.75" thickBot="1" x14ac:dyDescent="0.3">
      <c r="A80" s="108"/>
      <c r="B80" s="158" t="s">
        <v>18</v>
      </c>
      <c r="C80" s="104"/>
      <c r="D80" s="89"/>
      <c r="E80" s="18" t="s">
        <v>237</v>
      </c>
      <c r="F80" s="4" t="str">
        <f>IF(D79=1,E80,"")</f>
        <v/>
      </c>
    </row>
    <row r="81" spans="1:6" x14ac:dyDescent="0.25">
      <c r="A81" s="105" t="s">
        <v>141</v>
      </c>
      <c r="B81" s="155" t="s">
        <v>505</v>
      </c>
      <c r="C81" s="103" t="s">
        <v>36</v>
      </c>
      <c r="D81" s="87"/>
      <c r="E81" s="18" t="s">
        <v>236</v>
      </c>
      <c r="F81" s="4" t="str">
        <f>IF(D81=5,E81,"")</f>
        <v/>
      </c>
    </row>
    <row r="82" spans="1:6" ht="15.75" thickBot="1" x14ac:dyDescent="0.3">
      <c r="A82" s="108"/>
      <c r="B82" s="158" t="s">
        <v>18</v>
      </c>
      <c r="C82" s="104"/>
      <c r="D82" s="89"/>
      <c r="E82" s="18" t="s">
        <v>235</v>
      </c>
      <c r="F82" s="4" t="str">
        <f>IF(D81=1,E82,"")</f>
        <v/>
      </c>
    </row>
    <row r="83" spans="1:6" ht="25.5" x14ac:dyDescent="0.25">
      <c r="A83" s="105" t="s">
        <v>142</v>
      </c>
      <c r="B83" s="155" t="s">
        <v>506</v>
      </c>
      <c r="C83" s="103" t="s">
        <v>38</v>
      </c>
      <c r="D83" s="87"/>
      <c r="E83" s="18" t="s">
        <v>234</v>
      </c>
      <c r="F83" s="4" t="str">
        <f>IF(D83=5,E83,"")</f>
        <v/>
      </c>
    </row>
    <row r="84" spans="1:6" ht="15.75" thickBot="1" x14ac:dyDescent="0.3">
      <c r="A84" s="108"/>
      <c r="B84" s="162" t="s">
        <v>303</v>
      </c>
      <c r="C84" s="104"/>
      <c r="D84" s="89"/>
    </row>
    <row r="85" spans="1:6" x14ac:dyDescent="0.25">
      <c r="A85" s="105" t="s">
        <v>143</v>
      </c>
      <c r="B85" s="80" t="s">
        <v>19</v>
      </c>
      <c r="C85" s="103" t="s">
        <v>38</v>
      </c>
      <c r="D85" s="87"/>
      <c r="E85" s="4" t="str">
        <f>"• the region shares elements of cultural heritage which could be useful for building the common regional identity: "&amp;B88&amp;"; 
"</f>
        <v xml:space="preserve">• the region shares elements of cultural heritage which could be useful for building the common regional identity: ; 
</v>
      </c>
      <c r="F85" s="4" t="str">
        <f>IF(D85=5,E85,"")</f>
        <v/>
      </c>
    </row>
    <row r="86" spans="1:6" x14ac:dyDescent="0.25">
      <c r="A86" s="106"/>
      <c r="B86" s="150" t="s">
        <v>25</v>
      </c>
      <c r="C86" s="111"/>
      <c r="D86" s="94"/>
    </row>
    <row r="87" spans="1:6" x14ac:dyDescent="0.25">
      <c r="A87" s="106"/>
      <c r="B87" s="151" t="s">
        <v>14</v>
      </c>
      <c r="C87" s="107" t="s">
        <v>0</v>
      </c>
      <c r="D87" s="98" t="s">
        <v>0</v>
      </c>
    </row>
    <row r="88" spans="1:6" ht="15.75" thickBot="1" x14ac:dyDescent="0.3">
      <c r="A88" s="106"/>
      <c r="B88" s="152"/>
      <c r="C88" s="107"/>
      <c r="D88" s="97"/>
    </row>
    <row r="89" spans="1:6" ht="25.5" customHeight="1" x14ac:dyDescent="0.25">
      <c r="A89" s="105" t="s">
        <v>144</v>
      </c>
      <c r="B89" s="155" t="s">
        <v>40</v>
      </c>
      <c r="C89" s="103" t="s">
        <v>39</v>
      </c>
      <c r="D89" s="87"/>
      <c r="E89" s="7" t="s">
        <v>295</v>
      </c>
      <c r="F89" s="4" t="str">
        <f>IF(D89=1,E89,"")</f>
        <v/>
      </c>
    </row>
    <row r="90" spans="1:6" ht="15.75" thickBot="1" x14ac:dyDescent="0.3">
      <c r="A90" s="108"/>
      <c r="B90" s="158" t="s">
        <v>41</v>
      </c>
      <c r="C90" s="104"/>
      <c r="D90" s="89"/>
    </row>
    <row r="91" spans="1:6" ht="15" customHeight="1" x14ac:dyDescent="0.25">
      <c r="A91" s="105" t="s">
        <v>145</v>
      </c>
      <c r="B91" s="163" t="s">
        <v>42</v>
      </c>
      <c r="C91" s="103" t="s">
        <v>0</v>
      </c>
      <c r="D91" s="92" t="s">
        <v>0</v>
      </c>
    </row>
    <row r="92" spans="1:6" ht="15" customHeight="1" x14ac:dyDescent="0.25">
      <c r="A92" s="106"/>
      <c r="B92" s="164"/>
      <c r="C92" s="107"/>
      <c r="D92" s="97"/>
    </row>
    <row r="93" spans="1:6" ht="15" customHeight="1" thickBot="1" x14ac:dyDescent="0.3">
      <c r="A93" s="106"/>
      <c r="B93" s="151"/>
      <c r="C93" s="107"/>
      <c r="D93" s="93"/>
    </row>
    <row r="94" spans="1:6" ht="15" customHeight="1" x14ac:dyDescent="0.25">
      <c r="A94" s="105" t="s">
        <v>146</v>
      </c>
      <c r="B94" s="163" t="s">
        <v>43</v>
      </c>
      <c r="C94" s="103" t="s">
        <v>0</v>
      </c>
      <c r="D94" s="97" t="s">
        <v>0</v>
      </c>
    </row>
    <row r="95" spans="1:6" x14ac:dyDescent="0.25">
      <c r="A95" s="106"/>
      <c r="B95" s="164"/>
      <c r="C95" s="107"/>
      <c r="D95" s="97"/>
    </row>
    <row r="96" spans="1:6" ht="15.75" thickBot="1" x14ac:dyDescent="0.3">
      <c r="A96" s="108"/>
      <c r="B96" s="152"/>
      <c r="C96" s="104"/>
      <c r="D96" s="93"/>
    </row>
    <row r="97" spans="1:6" x14ac:dyDescent="0.25">
      <c r="A97" s="105" t="s">
        <v>147</v>
      </c>
      <c r="B97" s="155" t="s">
        <v>44</v>
      </c>
      <c r="C97" s="103" t="s">
        <v>38</v>
      </c>
      <c r="D97" s="87"/>
      <c r="E97" s="18" t="s">
        <v>233</v>
      </c>
      <c r="F97" s="4" t="str">
        <f>IF(D97=5,E97,"")</f>
        <v/>
      </c>
    </row>
    <row r="98" spans="1:6" ht="15.75" thickBot="1" x14ac:dyDescent="0.3">
      <c r="A98" s="108"/>
      <c r="B98" s="158" t="s">
        <v>21</v>
      </c>
      <c r="C98" s="104"/>
      <c r="D98" s="89"/>
    </row>
    <row r="99" spans="1:6" x14ac:dyDescent="0.25">
      <c r="A99" s="105" t="s">
        <v>148</v>
      </c>
      <c r="B99" s="155" t="s">
        <v>45</v>
      </c>
      <c r="C99" s="103" t="s">
        <v>38</v>
      </c>
      <c r="D99" s="87"/>
      <c r="E99" s="18" t="s">
        <v>232</v>
      </c>
      <c r="F99" s="4" t="str">
        <f>IF(D99=5,E99,"")</f>
        <v/>
      </c>
    </row>
    <row r="100" spans="1:6" ht="15.75" thickBot="1" x14ac:dyDescent="0.3">
      <c r="A100" s="108"/>
      <c r="B100" s="158" t="s">
        <v>21</v>
      </c>
      <c r="C100" s="104"/>
      <c r="D100" s="89"/>
    </row>
    <row r="101" spans="1:6" ht="15" customHeight="1" x14ac:dyDescent="0.25">
      <c r="A101" s="105" t="s">
        <v>149</v>
      </c>
      <c r="B101" s="155" t="s">
        <v>507</v>
      </c>
      <c r="C101" s="103" t="s">
        <v>38</v>
      </c>
      <c r="D101" s="87"/>
      <c r="E101" s="18" t="s">
        <v>231</v>
      </c>
      <c r="F101" s="4" t="str">
        <f>IF(D101=5,E101,"")</f>
        <v/>
      </c>
    </row>
    <row r="102" spans="1:6" ht="15" customHeight="1" thickBot="1" x14ac:dyDescent="0.3">
      <c r="A102" s="108"/>
      <c r="B102" s="158" t="s">
        <v>22</v>
      </c>
      <c r="C102" s="104"/>
      <c r="D102" s="89"/>
    </row>
    <row r="103" spans="1:6" x14ac:dyDescent="0.25">
      <c r="A103" s="105" t="s">
        <v>150</v>
      </c>
      <c r="B103" s="155" t="s">
        <v>46</v>
      </c>
      <c r="C103" s="103" t="s">
        <v>39</v>
      </c>
      <c r="D103" s="87"/>
      <c r="E103" s="18" t="s">
        <v>230</v>
      </c>
      <c r="F103" s="4" t="str">
        <f>IF(D103=1,E103,"")</f>
        <v/>
      </c>
    </row>
    <row r="104" spans="1:6" ht="15.75" thickBot="1" x14ac:dyDescent="0.3">
      <c r="A104" s="108"/>
      <c r="B104" s="158" t="s">
        <v>23</v>
      </c>
      <c r="C104" s="104"/>
      <c r="D104" s="89"/>
    </row>
    <row r="105" spans="1:6" x14ac:dyDescent="0.25">
      <c r="A105" s="105" t="s">
        <v>151</v>
      </c>
      <c r="B105" s="155" t="s">
        <v>508</v>
      </c>
      <c r="C105" s="103" t="s">
        <v>36</v>
      </c>
      <c r="D105" s="87"/>
      <c r="E105" s="18" t="s">
        <v>229</v>
      </c>
      <c r="F105" s="4" t="str">
        <f>IF(D105=5,E105,"")</f>
        <v/>
      </c>
    </row>
    <row r="106" spans="1:6" ht="15.75" thickBot="1" x14ac:dyDescent="0.3">
      <c r="A106" s="108"/>
      <c r="B106" s="162" t="s">
        <v>18</v>
      </c>
      <c r="C106" s="104"/>
      <c r="D106" s="89"/>
      <c r="E106" s="18" t="s">
        <v>228</v>
      </c>
      <c r="F106" s="4" t="str">
        <f>IF(D105=1,E106,"")</f>
        <v/>
      </c>
    </row>
    <row r="107" spans="1:6" x14ac:dyDescent="0.25">
      <c r="A107" s="105" t="s">
        <v>152</v>
      </c>
      <c r="B107" s="155" t="s">
        <v>509</v>
      </c>
      <c r="C107" s="103" t="s">
        <v>38</v>
      </c>
      <c r="D107" s="87"/>
      <c r="E107" s="18" t="s">
        <v>227</v>
      </c>
      <c r="F107" s="4" t="str">
        <f>IF(D107=5,E107,"")</f>
        <v/>
      </c>
    </row>
    <row r="108" spans="1:6" ht="15.75" thickBot="1" x14ac:dyDescent="0.3">
      <c r="A108" s="108"/>
      <c r="B108" s="158" t="s">
        <v>24</v>
      </c>
      <c r="C108" s="104"/>
      <c r="D108" s="89"/>
    </row>
    <row r="109" spans="1:6" ht="15" customHeight="1" x14ac:dyDescent="0.25">
      <c r="A109" s="105" t="s">
        <v>153</v>
      </c>
      <c r="B109" s="155" t="s">
        <v>510</v>
      </c>
      <c r="C109" s="103" t="s">
        <v>47</v>
      </c>
      <c r="D109" s="87"/>
      <c r="E109" s="7" t="s">
        <v>302</v>
      </c>
      <c r="F109" s="6" t="str">
        <f>IF(D109=5,E109,"")</f>
        <v/>
      </c>
    </row>
    <row r="110" spans="1:6" ht="15.75" thickBot="1" x14ac:dyDescent="0.3">
      <c r="A110" s="108"/>
      <c r="B110" s="158" t="s">
        <v>304</v>
      </c>
      <c r="C110" s="104"/>
      <c r="D110" s="89"/>
      <c r="E110" s="18" t="s">
        <v>220</v>
      </c>
      <c r="F110" s="4" t="str">
        <f>IF(D109=5,E110,"")</f>
        <v/>
      </c>
    </row>
    <row r="111" spans="1:6" x14ac:dyDescent="0.25">
      <c r="A111" s="105" t="s">
        <v>154</v>
      </c>
      <c r="B111" s="155" t="s">
        <v>48</v>
      </c>
      <c r="C111" s="103" t="s">
        <v>36</v>
      </c>
      <c r="D111" s="87"/>
      <c r="E111" s="18" t="s">
        <v>221</v>
      </c>
      <c r="F111" s="4" t="str">
        <f>IF(D111=5,E111,"")</f>
        <v/>
      </c>
    </row>
    <row r="112" spans="1:6" ht="15.75" thickBot="1" x14ac:dyDescent="0.3">
      <c r="A112" s="108"/>
      <c r="B112" s="158" t="s">
        <v>305</v>
      </c>
      <c r="C112" s="104"/>
      <c r="D112" s="89"/>
      <c r="E112" s="18" t="s">
        <v>222</v>
      </c>
      <c r="F112" s="4" t="str">
        <f>IF(D111=1,E112,"")</f>
        <v/>
      </c>
    </row>
    <row r="113" spans="1:6" ht="25.5" x14ac:dyDescent="0.25">
      <c r="A113" s="105" t="s">
        <v>155</v>
      </c>
      <c r="B113" s="155" t="s">
        <v>572</v>
      </c>
      <c r="C113" s="103" t="s">
        <v>36</v>
      </c>
      <c r="D113" s="87"/>
      <c r="E113" s="18" t="s">
        <v>223</v>
      </c>
      <c r="F113" s="4" t="str">
        <f>IF(D113=5,E113,"")</f>
        <v/>
      </c>
    </row>
    <row r="114" spans="1:6" ht="15.75" thickBot="1" x14ac:dyDescent="0.3">
      <c r="A114" s="108"/>
      <c r="B114" s="158" t="s">
        <v>49</v>
      </c>
      <c r="C114" s="104"/>
      <c r="D114" s="89"/>
      <c r="E114" s="18" t="s">
        <v>224</v>
      </c>
      <c r="F114" s="4" t="str">
        <f>IF(D113=1,E114,"")</f>
        <v/>
      </c>
    </row>
    <row r="115" spans="1:6" ht="25.5" x14ac:dyDescent="0.25">
      <c r="A115" s="105" t="s">
        <v>156</v>
      </c>
      <c r="B115" s="155" t="s">
        <v>50</v>
      </c>
      <c r="C115" s="2" t="s">
        <v>51</v>
      </c>
      <c r="D115" s="87"/>
      <c r="E115" s="18" t="s">
        <v>225</v>
      </c>
      <c r="F115" s="4" t="str">
        <f>IF(D115=5,E115,"")</f>
        <v/>
      </c>
    </row>
    <row r="116" spans="1:6" ht="15.75" thickBot="1" x14ac:dyDescent="0.3">
      <c r="A116" s="108"/>
      <c r="B116" s="158" t="s">
        <v>22</v>
      </c>
      <c r="C116" s="1">
        <v>3</v>
      </c>
      <c r="D116" s="89"/>
    </row>
    <row r="117" spans="1:6" x14ac:dyDescent="0.25">
      <c r="A117" s="105" t="s">
        <v>157</v>
      </c>
      <c r="B117" s="155" t="s">
        <v>511</v>
      </c>
      <c r="C117" s="103" t="s">
        <v>38</v>
      </c>
      <c r="D117" s="87"/>
      <c r="E117" s="18" t="s">
        <v>226</v>
      </c>
      <c r="F117" s="4" t="str">
        <f>IF(D117=5,E117,"")</f>
        <v/>
      </c>
    </row>
    <row r="118" spans="1:6" ht="15.75" thickBot="1" x14ac:dyDescent="0.3">
      <c r="A118" s="108"/>
      <c r="B118" s="158" t="s">
        <v>25</v>
      </c>
      <c r="C118" s="104"/>
      <c r="D118" s="89"/>
    </row>
    <row r="119" spans="1:6" ht="26.25" x14ac:dyDescent="0.25">
      <c r="A119" s="105" t="s">
        <v>158</v>
      </c>
      <c r="B119" s="155" t="s">
        <v>52</v>
      </c>
      <c r="C119" s="103" t="s">
        <v>47</v>
      </c>
      <c r="D119" s="87"/>
      <c r="E119" s="17" t="s">
        <v>218</v>
      </c>
      <c r="F119" s="6" t="str">
        <f>IF(D119=5,E119,"")</f>
        <v/>
      </c>
    </row>
    <row r="120" spans="1:6" ht="15" customHeight="1" thickBot="1" x14ac:dyDescent="0.3">
      <c r="A120" s="106"/>
      <c r="B120" s="155" t="s">
        <v>209</v>
      </c>
      <c r="C120" s="107"/>
      <c r="D120" s="88"/>
      <c r="E120" s="19" t="s">
        <v>218</v>
      </c>
      <c r="F120" s="4" t="str">
        <f>IF(D119=1,E120,"")</f>
        <v/>
      </c>
    </row>
    <row r="121" spans="1:6" ht="15" hidden="1" customHeight="1" thickBot="1" x14ac:dyDescent="0.3">
      <c r="A121" s="108"/>
      <c r="B121" s="158"/>
      <c r="C121" s="104"/>
      <c r="D121" s="89"/>
      <c r="E121" s="18" t="s">
        <v>219</v>
      </c>
      <c r="F121" s="4" t="str">
        <f>IF(D119=5,E121,"")</f>
        <v/>
      </c>
    </row>
    <row r="122" spans="1:6" x14ac:dyDescent="0.25">
      <c r="A122" s="105" t="s">
        <v>159</v>
      </c>
      <c r="B122" s="80" t="s">
        <v>53</v>
      </c>
      <c r="C122" s="103" t="s">
        <v>0</v>
      </c>
      <c r="D122" s="92" t="s">
        <v>0</v>
      </c>
      <c r="E122" s="4" t="s">
        <v>309</v>
      </c>
    </row>
    <row r="123" spans="1:6" ht="15.75" thickBot="1" x14ac:dyDescent="0.3">
      <c r="A123" s="108"/>
      <c r="B123" s="152"/>
      <c r="C123" s="104"/>
      <c r="D123" s="93"/>
    </row>
    <row r="124" spans="1:6" x14ac:dyDescent="0.25">
      <c r="A124" s="105" t="s">
        <v>160</v>
      </c>
      <c r="B124" s="80" t="s">
        <v>512</v>
      </c>
      <c r="C124" s="103" t="s">
        <v>0</v>
      </c>
      <c r="D124" s="92" t="s">
        <v>0</v>
      </c>
      <c r="E124" s="4" t="s">
        <v>310</v>
      </c>
    </row>
    <row r="125" spans="1:6" ht="15.75" thickBot="1" x14ac:dyDescent="0.3">
      <c r="A125" s="108"/>
      <c r="B125" s="152"/>
      <c r="C125" s="104"/>
      <c r="D125" s="93"/>
    </row>
    <row r="126" spans="1:6" x14ac:dyDescent="0.25">
      <c r="A126" s="105" t="s">
        <v>161</v>
      </c>
      <c r="B126" s="80" t="s">
        <v>54</v>
      </c>
      <c r="C126" s="103" t="s">
        <v>0</v>
      </c>
      <c r="D126" s="97" t="s">
        <v>0</v>
      </c>
      <c r="E126" s="4" t="s">
        <v>311</v>
      </c>
    </row>
    <row r="127" spans="1:6" ht="15.75" thickBot="1" x14ac:dyDescent="0.3">
      <c r="A127" s="108"/>
      <c r="B127" s="152"/>
      <c r="C127" s="104"/>
      <c r="D127" s="93"/>
    </row>
    <row r="128" spans="1:6" x14ac:dyDescent="0.25">
      <c r="A128" s="105" t="s">
        <v>162</v>
      </c>
      <c r="B128" s="80" t="s">
        <v>55</v>
      </c>
      <c r="C128" s="103" t="s">
        <v>0</v>
      </c>
      <c r="D128" s="92" t="s">
        <v>0</v>
      </c>
      <c r="E128" s="7" t="s">
        <v>312</v>
      </c>
    </row>
    <row r="129" spans="1:6" ht="15.75" thickBot="1" x14ac:dyDescent="0.3">
      <c r="A129" s="108"/>
      <c r="B129" s="152"/>
      <c r="C129" s="104"/>
      <c r="D129" s="93"/>
    </row>
    <row r="130" spans="1:6" x14ac:dyDescent="0.25">
      <c r="A130" s="105" t="s">
        <v>163</v>
      </c>
      <c r="B130" s="80" t="s">
        <v>56</v>
      </c>
      <c r="C130" s="103" t="s">
        <v>58</v>
      </c>
      <c r="D130" s="87"/>
      <c r="E130" s="4" t="str">
        <f>"• other stakeholders apart from protected area management authority participate in protected area and/or resource management:  "&amp;B133&amp;";
"</f>
        <v xml:space="preserve">• other stakeholders apart from protected area management authority participate in protected area and/or resource management:  ;
</v>
      </c>
      <c r="F130" s="4" t="str">
        <f>IF(D130=5,E130,"")</f>
        <v/>
      </c>
    </row>
    <row r="131" spans="1:6" x14ac:dyDescent="0.25">
      <c r="A131" s="106"/>
      <c r="B131" s="150" t="s">
        <v>57</v>
      </c>
      <c r="C131" s="111"/>
      <c r="D131" s="94"/>
      <c r="E131" s="6"/>
    </row>
    <row r="132" spans="1:6" x14ac:dyDescent="0.25">
      <c r="A132" s="106"/>
      <c r="B132" s="151" t="s">
        <v>59</v>
      </c>
      <c r="C132" s="107" t="s">
        <v>0</v>
      </c>
      <c r="D132" s="98" t="s">
        <v>0</v>
      </c>
      <c r="E132" s="8"/>
    </row>
    <row r="133" spans="1:6" ht="15.75" thickBot="1" x14ac:dyDescent="0.3">
      <c r="A133" s="108"/>
      <c r="B133" s="152"/>
      <c r="C133" s="104"/>
      <c r="D133" s="93"/>
    </row>
    <row r="134" spans="1:6" x14ac:dyDescent="0.25">
      <c r="A134" s="105" t="s">
        <v>164</v>
      </c>
      <c r="B134" s="155" t="s">
        <v>60</v>
      </c>
      <c r="C134" s="103" t="s">
        <v>62</v>
      </c>
      <c r="D134" s="87"/>
      <c r="E134" s="4" t="str">
        <f>"• the interests of primary stakeholders ("&amp;B123&amp;") are similar;
"</f>
        <v xml:space="preserve">• the interests of primary stakeholders () are similar;
</v>
      </c>
      <c r="F134" s="4" t="str">
        <f>IF(D134=5,E134,"")</f>
        <v/>
      </c>
    </row>
    <row r="135" spans="1:6" ht="15.75" thickBot="1" x14ac:dyDescent="0.3">
      <c r="A135" s="108"/>
      <c r="B135" s="158" t="s">
        <v>61</v>
      </c>
      <c r="C135" s="104"/>
      <c r="D135" s="89"/>
      <c r="E135" s="4" t="str">
        <f>"• the interests of primary stakeholders ("&amp;B123&amp;") are conflicting;
"</f>
        <v xml:space="preserve">• the interests of primary stakeholders () are conflicting;
</v>
      </c>
      <c r="F135" s="4" t="str">
        <f>IF(D134=1,E135,"")</f>
        <v/>
      </c>
    </row>
    <row r="136" spans="1:6" x14ac:dyDescent="0.25">
      <c r="A136" s="105" t="s">
        <v>165</v>
      </c>
      <c r="B136" s="80" t="s">
        <v>513</v>
      </c>
      <c r="C136" s="103" t="s">
        <v>58</v>
      </c>
      <c r="D136" s="87"/>
      <c r="E136" s="4" t="str">
        <f>"• many interests of stakeholders in potential transboundary initiative cut across state boundary: "&amp;B139&amp;";
"</f>
        <v xml:space="preserve">• many interests of stakeholders in potential transboundary initiative cut across state boundary: ;
</v>
      </c>
      <c r="F136" s="4" t="str">
        <f>IF(D136=5,E136,"")</f>
        <v/>
      </c>
    </row>
    <row r="137" spans="1:6" ht="15.75" thickBot="1" x14ac:dyDescent="0.3">
      <c r="A137" s="106"/>
      <c r="B137" s="150" t="s">
        <v>63</v>
      </c>
      <c r="C137" s="111"/>
      <c r="D137" s="94"/>
    </row>
    <row r="138" spans="1:6" x14ac:dyDescent="0.25">
      <c r="A138" s="106"/>
      <c r="B138" s="151" t="s">
        <v>64</v>
      </c>
      <c r="C138" s="107" t="s">
        <v>0</v>
      </c>
      <c r="D138" s="92" t="s">
        <v>0</v>
      </c>
    </row>
    <row r="139" spans="1:6" ht="15.75" thickBot="1" x14ac:dyDescent="0.3">
      <c r="A139" s="108"/>
      <c r="B139" s="152"/>
      <c r="C139" s="104"/>
      <c r="D139" s="93"/>
    </row>
    <row r="140" spans="1:6" x14ac:dyDescent="0.25">
      <c r="A140" s="105" t="s">
        <v>166</v>
      </c>
      <c r="B140" s="80" t="s">
        <v>514</v>
      </c>
      <c r="C140" s="103" t="s">
        <v>66</v>
      </c>
      <c r="D140" s="87"/>
      <c r="E140" s="4" t="str">
        <f>"• there are stakeholder(s) that could undermine the transboundary process or outcome: "&amp;B143&amp;";
"</f>
        <v xml:space="preserve">• there are stakeholder(s) that could undermine the transboundary process or outcome: ;
</v>
      </c>
      <c r="F140" s="4" t="str">
        <f>IF(D140=1,E140,"")</f>
        <v/>
      </c>
    </row>
    <row r="141" spans="1:6" ht="15.75" thickBot="1" x14ac:dyDescent="0.3">
      <c r="A141" s="106"/>
      <c r="B141" s="150" t="s">
        <v>65</v>
      </c>
      <c r="C141" s="111"/>
      <c r="D141" s="94"/>
    </row>
    <row r="142" spans="1:6" x14ac:dyDescent="0.25">
      <c r="A142" s="106"/>
      <c r="B142" s="151" t="s">
        <v>67</v>
      </c>
      <c r="C142" s="107" t="s">
        <v>0</v>
      </c>
      <c r="D142" s="92" t="s">
        <v>0</v>
      </c>
    </row>
    <row r="143" spans="1:6" ht="15.75" thickBot="1" x14ac:dyDescent="0.3">
      <c r="A143" s="108"/>
      <c r="B143" s="152"/>
      <c r="C143" s="104"/>
      <c r="D143" s="93"/>
    </row>
    <row r="144" spans="1:6" x14ac:dyDescent="0.25">
      <c r="A144" s="105" t="s">
        <v>167</v>
      </c>
      <c r="B144" s="155" t="s">
        <v>68</v>
      </c>
      <c r="C144" s="103" t="s">
        <v>66</v>
      </c>
      <c r="D144" s="87"/>
      <c r="E144" s="18" t="s">
        <v>242</v>
      </c>
      <c r="F144" s="4" t="str">
        <f>IF(D144=1,E144,"")</f>
        <v/>
      </c>
    </row>
    <row r="145" spans="1:6" ht="15.75" thickBot="1" x14ac:dyDescent="0.3">
      <c r="A145" s="108"/>
      <c r="B145" s="158" t="s">
        <v>10</v>
      </c>
      <c r="C145" s="104"/>
      <c r="D145" s="89"/>
    </row>
    <row r="146" spans="1:6" x14ac:dyDescent="0.25">
      <c r="A146" s="105" t="s">
        <v>168</v>
      </c>
      <c r="B146" s="155" t="s">
        <v>69</v>
      </c>
      <c r="C146" s="103" t="s">
        <v>62</v>
      </c>
      <c r="D146" s="87"/>
      <c r="E146" s="18" t="s">
        <v>243</v>
      </c>
      <c r="F146" s="4" t="str">
        <f>IF(D146=5,E146,"")</f>
        <v/>
      </c>
    </row>
    <row r="147" spans="1:6" ht="15.75" thickBot="1" x14ac:dyDescent="0.3">
      <c r="A147" s="108"/>
      <c r="B147" s="158" t="s">
        <v>70</v>
      </c>
      <c r="C147" s="104"/>
      <c r="D147" s="89"/>
      <c r="E147" s="18" t="s">
        <v>244</v>
      </c>
      <c r="F147" s="4" t="str">
        <f>IF(D146=1,E147,"")</f>
        <v/>
      </c>
    </row>
    <row r="148" spans="1:6" x14ac:dyDescent="0.25">
      <c r="A148" s="105" t="s">
        <v>169</v>
      </c>
      <c r="B148" s="155" t="s">
        <v>71</v>
      </c>
      <c r="C148" s="103" t="s">
        <v>66</v>
      </c>
      <c r="D148" s="87"/>
      <c r="E148" s="18" t="s">
        <v>245</v>
      </c>
      <c r="F148" s="4" t="str">
        <f>IF(D148=1,E148,"")</f>
        <v/>
      </c>
    </row>
    <row r="149" spans="1:6" ht="15.75" thickBot="1" x14ac:dyDescent="0.3">
      <c r="A149" s="108"/>
      <c r="B149" s="158" t="s">
        <v>72</v>
      </c>
      <c r="C149" s="104"/>
      <c r="D149" s="89"/>
    </row>
    <row r="150" spans="1:6" x14ac:dyDescent="0.25">
      <c r="A150" s="105" t="s">
        <v>170</v>
      </c>
      <c r="B150" s="155" t="s">
        <v>515</v>
      </c>
      <c r="C150" s="103" t="s">
        <v>58</v>
      </c>
      <c r="D150" s="87"/>
      <c r="E150" s="18" t="s">
        <v>246</v>
      </c>
      <c r="F150" s="4" t="str">
        <f>IF(D150=5,E150,"")</f>
        <v/>
      </c>
    </row>
    <row r="151" spans="1:6" ht="15.75" thickBot="1" x14ac:dyDescent="0.3">
      <c r="A151" s="108"/>
      <c r="B151" s="158" t="s">
        <v>73</v>
      </c>
      <c r="C151" s="104"/>
      <c r="D151" s="89"/>
    </row>
    <row r="152" spans="1:6" x14ac:dyDescent="0.25">
      <c r="A152" s="105" t="s">
        <v>171</v>
      </c>
      <c r="B152" s="80" t="s">
        <v>74</v>
      </c>
      <c r="C152" s="103" t="s">
        <v>58</v>
      </c>
      <c r="D152" s="87"/>
      <c r="E152" s="4" t="str">
        <f>"• there are potential benefits for the local communities that could raise their support for establishing a TBPA: "&amp;B155&amp;";
"</f>
        <v xml:space="preserve">• there are potential benefits for the local communities that could raise their support for establishing a TBPA: ;
</v>
      </c>
      <c r="F152" s="4" t="str">
        <f>IF(D152=5,E152,"")</f>
        <v/>
      </c>
    </row>
    <row r="153" spans="1:6" ht="15.75" thickBot="1" x14ac:dyDescent="0.3">
      <c r="A153" s="106"/>
      <c r="B153" s="150" t="s">
        <v>25</v>
      </c>
      <c r="C153" s="111"/>
      <c r="D153" s="94"/>
    </row>
    <row r="154" spans="1:6" x14ac:dyDescent="0.25">
      <c r="A154" s="106"/>
      <c r="B154" s="151" t="s">
        <v>75</v>
      </c>
      <c r="C154" s="107" t="s">
        <v>0</v>
      </c>
      <c r="D154" s="92" t="s">
        <v>0</v>
      </c>
    </row>
    <row r="155" spans="1:6" ht="15.75" thickBot="1" x14ac:dyDescent="0.3">
      <c r="A155" s="108"/>
      <c r="B155" s="152"/>
      <c r="C155" s="104"/>
      <c r="D155" s="93"/>
    </row>
    <row r="156" spans="1:6" x14ac:dyDescent="0.25">
      <c r="A156" s="105" t="s">
        <v>172</v>
      </c>
      <c r="B156" s="80" t="s">
        <v>76</v>
      </c>
      <c r="C156" s="103" t="s">
        <v>0</v>
      </c>
      <c r="D156" s="92" t="s">
        <v>0</v>
      </c>
      <c r="E156" s="11"/>
    </row>
    <row r="157" spans="1:6" ht="15.75" thickBot="1" x14ac:dyDescent="0.3">
      <c r="A157" s="108"/>
      <c r="B157" s="152"/>
      <c r="C157" s="104"/>
      <c r="D157" s="93"/>
    </row>
    <row r="158" spans="1:6" x14ac:dyDescent="0.25">
      <c r="A158" s="105" t="s">
        <v>173</v>
      </c>
      <c r="B158" s="155" t="s">
        <v>516</v>
      </c>
      <c r="C158" s="103" t="s">
        <v>78</v>
      </c>
      <c r="D158" s="87"/>
      <c r="E158" s="18" t="s">
        <v>247</v>
      </c>
      <c r="F158" s="4" t="str">
        <f>IF(D158=1,E158,"")</f>
        <v/>
      </c>
    </row>
    <row r="159" spans="1:6" ht="15.75" thickBot="1" x14ac:dyDescent="0.3">
      <c r="A159" s="108"/>
      <c r="B159" s="158" t="s">
        <v>77</v>
      </c>
      <c r="C159" s="104"/>
      <c r="D159" s="89"/>
    </row>
    <row r="160" spans="1:6" x14ac:dyDescent="0.25">
      <c r="A160" s="105" t="s">
        <v>174</v>
      </c>
      <c r="B160" s="80" t="s">
        <v>79</v>
      </c>
      <c r="C160" s="103" t="s">
        <v>0</v>
      </c>
      <c r="D160" s="95" t="s">
        <v>0</v>
      </c>
      <c r="E160" s="11"/>
    </row>
    <row r="161" spans="1:6" ht="15.75" thickBot="1" x14ac:dyDescent="0.3">
      <c r="A161" s="108"/>
      <c r="B161" s="152"/>
      <c r="C161" s="104"/>
      <c r="D161" s="96"/>
    </row>
    <row r="162" spans="1:6" x14ac:dyDescent="0.25">
      <c r="A162" s="105" t="s">
        <v>175</v>
      </c>
      <c r="B162" s="155" t="s">
        <v>80</v>
      </c>
      <c r="C162" s="103" t="s">
        <v>78</v>
      </c>
      <c r="D162" s="87"/>
      <c r="E162" s="18" t="s">
        <v>248</v>
      </c>
      <c r="F162" s="4" t="str">
        <f>IF(D162=1,E162,"")</f>
        <v/>
      </c>
    </row>
    <row r="163" spans="1:6" ht="15.75" thickBot="1" x14ac:dyDescent="0.3">
      <c r="A163" s="108"/>
      <c r="B163" s="158" t="s">
        <v>81</v>
      </c>
      <c r="C163" s="104"/>
      <c r="D163" s="89"/>
    </row>
    <row r="164" spans="1:6" x14ac:dyDescent="0.25">
      <c r="A164" s="105" t="s">
        <v>176</v>
      </c>
      <c r="B164" s="155" t="s">
        <v>517</v>
      </c>
      <c r="C164" s="103" t="s">
        <v>83</v>
      </c>
      <c r="D164" s="87"/>
      <c r="E164" s="18" t="s">
        <v>249</v>
      </c>
      <c r="F164" s="4" t="str">
        <f>IF(D164=5,E164,"")</f>
        <v/>
      </c>
    </row>
    <row r="165" spans="1:6" ht="15.75" thickBot="1" x14ac:dyDescent="0.3">
      <c r="A165" s="108"/>
      <c r="B165" s="158" t="s">
        <v>82</v>
      </c>
      <c r="C165" s="104"/>
      <c r="D165" s="89"/>
    </row>
    <row r="166" spans="1:6" x14ac:dyDescent="0.25">
      <c r="A166" s="105" t="s">
        <v>177</v>
      </c>
      <c r="B166" s="155" t="s">
        <v>518</v>
      </c>
      <c r="C166" s="103" t="s">
        <v>84</v>
      </c>
      <c r="D166" s="87"/>
      <c r="E166" s="18" t="s">
        <v>250</v>
      </c>
      <c r="F166" s="4" t="str">
        <f>IF(D166=5,E166,"")</f>
        <v/>
      </c>
    </row>
    <row r="167" spans="1:6" ht="15.75" thickBot="1" x14ac:dyDescent="0.3">
      <c r="A167" s="108"/>
      <c r="B167" s="158" t="s">
        <v>519</v>
      </c>
      <c r="C167" s="104"/>
      <c r="D167" s="89"/>
      <c r="E167" s="18" t="s">
        <v>251</v>
      </c>
      <c r="F167" s="4" t="str">
        <f>IF(D166=1,E167,"")</f>
        <v/>
      </c>
    </row>
    <row r="168" spans="1:6" x14ac:dyDescent="0.25">
      <c r="A168" s="105" t="s">
        <v>178</v>
      </c>
      <c r="B168" s="155" t="s">
        <v>520</v>
      </c>
      <c r="C168" s="103" t="s">
        <v>78</v>
      </c>
      <c r="D168" s="87"/>
      <c r="E168" s="18" t="s">
        <v>252</v>
      </c>
      <c r="F168" s="4" t="str">
        <f>IF(D168=1,E168,"")</f>
        <v/>
      </c>
    </row>
    <row r="169" spans="1:6" ht="15.75" thickBot="1" x14ac:dyDescent="0.3">
      <c r="A169" s="108"/>
      <c r="B169" s="158" t="s">
        <v>81</v>
      </c>
      <c r="C169" s="104"/>
      <c r="D169" s="89"/>
    </row>
    <row r="170" spans="1:6" x14ac:dyDescent="0.25">
      <c r="A170" s="105" t="s">
        <v>179</v>
      </c>
      <c r="B170" s="155" t="s">
        <v>521</v>
      </c>
      <c r="C170" s="103" t="s">
        <v>83</v>
      </c>
      <c r="D170" s="87"/>
      <c r="E170" s="18" t="s">
        <v>253</v>
      </c>
      <c r="F170" s="4" t="str">
        <f>IF(D170=5,E170,"")</f>
        <v/>
      </c>
    </row>
    <row r="171" spans="1:6" ht="15.75" thickBot="1" x14ac:dyDescent="0.3">
      <c r="A171" s="108"/>
      <c r="B171" s="162" t="s">
        <v>306</v>
      </c>
      <c r="C171" s="104"/>
      <c r="D171" s="89"/>
    </row>
    <row r="172" spans="1:6" x14ac:dyDescent="0.25">
      <c r="A172" s="105" t="s">
        <v>180</v>
      </c>
      <c r="B172" s="155" t="s">
        <v>85</v>
      </c>
      <c r="C172" s="103" t="s">
        <v>78</v>
      </c>
      <c r="D172" s="87"/>
      <c r="E172" s="18" t="s">
        <v>254</v>
      </c>
      <c r="F172" s="4" t="str">
        <f>IF(D172=1,E172,"")</f>
        <v/>
      </c>
    </row>
    <row r="173" spans="1:6" ht="15.75" thickBot="1" x14ac:dyDescent="0.3">
      <c r="A173" s="108"/>
      <c r="B173" s="162" t="s">
        <v>307</v>
      </c>
      <c r="C173" s="104"/>
      <c r="D173" s="89"/>
    </row>
    <row r="174" spans="1:6" ht="25.5" x14ac:dyDescent="0.25">
      <c r="A174" s="105" t="s">
        <v>181</v>
      </c>
      <c r="B174" s="155" t="s">
        <v>522</v>
      </c>
      <c r="C174" s="103" t="s">
        <v>83</v>
      </c>
      <c r="D174" s="87"/>
      <c r="E174" s="18" t="s">
        <v>255</v>
      </c>
      <c r="F174" s="4" t="str">
        <f>IF(D174=5,E174,"")</f>
        <v/>
      </c>
    </row>
    <row r="175" spans="1:6" ht="15.75" thickBot="1" x14ac:dyDescent="0.3">
      <c r="A175" s="108"/>
      <c r="B175" s="162" t="s">
        <v>308</v>
      </c>
      <c r="C175" s="104"/>
      <c r="D175" s="89"/>
    </row>
    <row r="176" spans="1:6" x14ac:dyDescent="0.25">
      <c r="A176" s="105" t="s">
        <v>182</v>
      </c>
      <c r="B176" s="155" t="s">
        <v>86</v>
      </c>
      <c r="C176" s="103" t="s">
        <v>87</v>
      </c>
      <c r="D176" s="87"/>
      <c r="E176" s="18" t="s">
        <v>256</v>
      </c>
      <c r="F176" s="4" t="str">
        <f>IF(D176=5,E176,"")</f>
        <v/>
      </c>
    </row>
    <row r="177" spans="1:6" ht="14.25" customHeight="1" x14ac:dyDescent="0.25">
      <c r="A177" s="106"/>
      <c r="B177" s="155" t="s">
        <v>523</v>
      </c>
      <c r="C177" s="107"/>
      <c r="D177" s="88"/>
      <c r="E177" s="18" t="s">
        <v>296</v>
      </c>
      <c r="F177" s="4" t="str">
        <f>IF(D176=5,E177,"")</f>
        <v/>
      </c>
    </row>
    <row r="178" spans="1:6" ht="15.75" customHeight="1" x14ac:dyDescent="0.25">
      <c r="A178" s="106"/>
      <c r="B178" s="155"/>
      <c r="C178" s="107"/>
      <c r="D178" s="88"/>
      <c r="E178" s="18" t="s">
        <v>256</v>
      </c>
      <c r="F178" s="4" t="str">
        <f>IF(D176=1,E178,"")</f>
        <v/>
      </c>
    </row>
    <row r="179" spans="1:6" ht="15.75" thickBot="1" x14ac:dyDescent="0.3">
      <c r="A179" s="108"/>
      <c r="B179" s="158"/>
      <c r="C179" s="104"/>
      <c r="D179" s="89"/>
      <c r="E179" s="18" t="s">
        <v>257</v>
      </c>
      <c r="F179" s="4" t="str">
        <f>IF(D176=1,E179,"")</f>
        <v/>
      </c>
    </row>
    <row r="180" spans="1:6" x14ac:dyDescent="0.25">
      <c r="A180" s="105" t="s">
        <v>183</v>
      </c>
      <c r="B180" s="155" t="s">
        <v>524</v>
      </c>
      <c r="C180" s="103" t="s">
        <v>87</v>
      </c>
      <c r="D180" s="87"/>
      <c r="E180" s="18" t="s">
        <v>258</v>
      </c>
      <c r="F180" s="4" t="str">
        <f>IF(D180=5,E180,"")</f>
        <v/>
      </c>
    </row>
    <row r="181" spans="1:6" x14ac:dyDescent="0.25">
      <c r="A181" s="106"/>
      <c r="B181" s="155" t="s">
        <v>88</v>
      </c>
      <c r="C181" s="107"/>
      <c r="D181" s="88"/>
      <c r="E181" s="18" t="s">
        <v>297</v>
      </c>
      <c r="F181" s="4" t="str">
        <f>IF(D180=5,E181,"")</f>
        <v/>
      </c>
    </row>
    <row r="182" spans="1:6" x14ac:dyDescent="0.25">
      <c r="A182" s="106"/>
      <c r="B182" s="155"/>
      <c r="C182" s="107"/>
      <c r="D182" s="88"/>
      <c r="E182" s="18" t="s">
        <v>258</v>
      </c>
      <c r="F182" s="4" t="str">
        <f>IF(D180=1,E182,"")</f>
        <v/>
      </c>
    </row>
    <row r="183" spans="1:6" ht="15.75" thickBot="1" x14ac:dyDescent="0.3">
      <c r="A183" s="108"/>
      <c r="B183" s="158"/>
      <c r="C183" s="104"/>
      <c r="D183" s="89"/>
      <c r="E183" s="18" t="s">
        <v>259</v>
      </c>
      <c r="F183" s="4" t="str">
        <f>IF(D180=1,E183,"")</f>
        <v/>
      </c>
    </row>
    <row r="184" spans="1:6" x14ac:dyDescent="0.25">
      <c r="A184" s="105" t="s">
        <v>184</v>
      </c>
      <c r="B184" s="155" t="s">
        <v>525</v>
      </c>
      <c r="C184" s="103" t="s">
        <v>87</v>
      </c>
      <c r="D184" s="87"/>
      <c r="E184" s="18" t="s">
        <v>260</v>
      </c>
      <c r="F184" s="4" t="str">
        <f>IF(D184=5,E184,"")</f>
        <v/>
      </c>
    </row>
    <row r="185" spans="1:6" x14ac:dyDescent="0.25">
      <c r="A185" s="106"/>
      <c r="B185" s="155" t="s">
        <v>526</v>
      </c>
      <c r="C185" s="107"/>
      <c r="D185" s="88"/>
      <c r="E185" s="18" t="s">
        <v>261</v>
      </c>
      <c r="F185" s="4" t="str">
        <f>IF(D184=5,E185,"")</f>
        <v/>
      </c>
    </row>
    <row r="186" spans="1:6" x14ac:dyDescent="0.25">
      <c r="A186" s="106"/>
      <c r="B186" s="155"/>
      <c r="C186" s="107"/>
      <c r="D186" s="88"/>
      <c r="E186" s="18" t="s">
        <v>262</v>
      </c>
      <c r="F186" s="4" t="str">
        <f>IF(D184=1,E186,"")</f>
        <v/>
      </c>
    </row>
    <row r="187" spans="1:6" ht="15.75" thickBot="1" x14ac:dyDescent="0.3">
      <c r="A187" s="108"/>
      <c r="B187" s="158"/>
      <c r="C187" s="104"/>
      <c r="D187" s="89"/>
      <c r="E187" s="18" t="s">
        <v>263</v>
      </c>
      <c r="F187" s="4" t="str">
        <f>IF(D184=1,E187,"")</f>
        <v/>
      </c>
    </row>
    <row r="188" spans="1:6" x14ac:dyDescent="0.25">
      <c r="A188" s="105" t="s">
        <v>185</v>
      </c>
      <c r="B188" s="155" t="s">
        <v>89</v>
      </c>
      <c r="C188" s="103" t="s">
        <v>90</v>
      </c>
      <c r="D188" s="87"/>
      <c r="E188" s="18" t="s">
        <v>264</v>
      </c>
      <c r="F188" s="4" t="str">
        <f>IF(D188=5,E188,"")</f>
        <v/>
      </c>
    </row>
    <row r="189" spans="1:6" x14ac:dyDescent="0.25">
      <c r="A189" s="106"/>
      <c r="B189" s="155" t="s">
        <v>25</v>
      </c>
      <c r="C189" s="107"/>
      <c r="D189" s="88"/>
      <c r="E189" s="18" t="s">
        <v>265</v>
      </c>
      <c r="F189" s="4" t="str">
        <f>IF(D188=1,E189,"")</f>
        <v/>
      </c>
    </row>
    <row r="190" spans="1:6" ht="15.75" thickBot="1" x14ac:dyDescent="0.3">
      <c r="A190" s="108"/>
      <c r="B190" s="158"/>
      <c r="C190" s="104"/>
      <c r="D190" s="89"/>
      <c r="E190" s="18" t="s">
        <v>264</v>
      </c>
      <c r="F190" s="4" t="str">
        <f>IF(D188=5,E190,"")</f>
        <v/>
      </c>
    </row>
    <row r="191" spans="1:6" ht="25.5" x14ac:dyDescent="0.25">
      <c r="A191" s="12" t="s">
        <v>186</v>
      </c>
      <c r="B191" s="80" t="s">
        <v>527</v>
      </c>
      <c r="C191" s="103" t="s">
        <v>87</v>
      </c>
      <c r="D191" s="87"/>
      <c r="E191" s="4" t="str">
        <f>"• existance of most of the facilities to manage regular and effective communication with partners in proposed TBPA: "&amp;B194&amp;";
"</f>
        <v xml:space="preserve">• existance of most of the facilities to manage regular and effective communication with partners in proposed TBPA: ;
</v>
      </c>
      <c r="F191" s="4" t="str">
        <f>IF(D191=5,E191,"")</f>
        <v/>
      </c>
    </row>
    <row r="192" spans="1:6" x14ac:dyDescent="0.25">
      <c r="A192" s="14"/>
      <c r="B192" s="150" t="s">
        <v>88</v>
      </c>
      <c r="C192" s="117"/>
      <c r="D192" s="88"/>
      <c r="E192" s="4" t="str">
        <f>"• most of the facilities to manage regular and effective communication with partners in proposed TBPA exist: "&amp;B194&amp;";
"</f>
        <v xml:space="preserve">• most of the facilities to manage regular and effective communication with partners in proposed TBPA exist: ;
</v>
      </c>
      <c r="F192" s="4" t="str">
        <f>IF(D191=5,E192,"")</f>
        <v/>
      </c>
    </row>
    <row r="193" spans="1:6" x14ac:dyDescent="0.25">
      <c r="A193" s="14"/>
      <c r="B193" s="151" t="s">
        <v>91</v>
      </c>
      <c r="C193" s="117"/>
      <c r="D193" s="99" t="s">
        <v>0</v>
      </c>
      <c r="E193" s="18" t="s">
        <v>266</v>
      </c>
      <c r="F193" s="4" t="str">
        <f>IF(D191=1,E193,"")</f>
        <v/>
      </c>
    </row>
    <row r="194" spans="1:6" ht="15.75" thickBot="1" x14ac:dyDescent="0.3">
      <c r="A194" s="13"/>
      <c r="B194" s="152"/>
      <c r="C194" s="121"/>
      <c r="D194" s="100"/>
      <c r="E194" s="18" t="s">
        <v>267</v>
      </c>
      <c r="F194" s="4" t="str">
        <f>IF(D191=1,E194,"")</f>
        <v/>
      </c>
    </row>
    <row r="195" spans="1:6" x14ac:dyDescent="0.25">
      <c r="A195" s="105" t="s">
        <v>187</v>
      </c>
      <c r="B195" s="155" t="s">
        <v>92</v>
      </c>
      <c r="C195" s="103" t="s">
        <v>93</v>
      </c>
      <c r="D195" s="87"/>
      <c r="E195" s="18" t="s">
        <v>298</v>
      </c>
      <c r="F195" s="4" t="str">
        <f>IF(D195=5,E195,"")</f>
        <v/>
      </c>
    </row>
    <row r="196" spans="1:6" ht="15.75" thickBot="1" x14ac:dyDescent="0.3">
      <c r="A196" s="108"/>
      <c r="B196" s="158" t="s">
        <v>25</v>
      </c>
      <c r="C196" s="104"/>
      <c r="D196" s="89"/>
      <c r="E196" s="18" t="s">
        <v>268</v>
      </c>
      <c r="F196" s="4" t="str">
        <f>IF(D195=1,E196,"")</f>
        <v/>
      </c>
    </row>
    <row r="197" spans="1:6" x14ac:dyDescent="0.25">
      <c r="A197" s="105" t="s">
        <v>188</v>
      </c>
      <c r="B197" s="80" t="s">
        <v>528</v>
      </c>
      <c r="C197" s="103" t="s">
        <v>95</v>
      </c>
      <c r="D197" s="87"/>
      <c r="E197" s="18" t="str">
        <f>"• operational and/or technical capacity could be improved by mutual assistance: "&amp;B200&amp;";
"</f>
        <v xml:space="preserve">• operational and/or technical capacity could be improved by mutual assistance: ;
</v>
      </c>
      <c r="F197" s="4" t="str">
        <f>IF(D197=5,E197,"")</f>
        <v/>
      </c>
    </row>
    <row r="198" spans="1:6" x14ac:dyDescent="0.25">
      <c r="A198" s="106"/>
      <c r="B198" s="165" t="s">
        <v>94</v>
      </c>
      <c r="C198" s="111"/>
      <c r="D198" s="94"/>
    </row>
    <row r="199" spans="1:6" ht="25.5" x14ac:dyDescent="0.25">
      <c r="A199" s="106"/>
      <c r="B199" s="151" t="s">
        <v>96</v>
      </c>
      <c r="C199" s="107" t="s">
        <v>0</v>
      </c>
      <c r="D199" s="98" t="s">
        <v>0</v>
      </c>
    </row>
    <row r="200" spans="1:6" ht="15" customHeight="1" thickBot="1" x14ac:dyDescent="0.3">
      <c r="A200" s="108"/>
      <c r="B200" s="152"/>
      <c r="C200" s="104"/>
      <c r="D200" s="93"/>
    </row>
    <row r="201" spans="1:6" ht="15" customHeight="1" x14ac:dyDescent="0.25">
      <c r="A201" s="105" t="s">
        <v>189</v>
      </c>
      <c r="B201" s="80" t="s">
        <v>529</v>
      </c>
      <c r="C201" s="103" t="s">
        <v>87</v>
      </c>
      <c r="D201" s="87"/>
      <c r="E201" s="22" t="s">
        <v>269</v>
      </c>
      <c r="F201" s="4" t="str">
        <f>IF(D201=5,E201,"")</f>
        <v/>
      </c>
    </row>
    <row r="202" spans="1:6" x14ac:dyDescent="0.25">
      <c r="A202" s="116"/>
      <c r="B202" s="150" t="s">
        <v>112</v>
      </c>
      <c r="C202" s="117"/>
      <c r="D202" s="88"/>
      <c r="E202" s="18" t="s">
        <v>269</v>
      </c>
      <c r="F202" s="4" t="str">
        <f>IF(D201=5,E202,"")</f>
        <v/>
      </c>
    </row>
    <row r="203" spans="1:6" x14ac:dyDescent="0.25">
      <c r="A203" s="116"/>
      <c r="B203" s="151" t="s">
        <v>530</v>
      </c>
      <c r="C203" s="117"/>
      <c r="D203" s="101" t="s">
        <v>0</v>
      </c>
      <c r="E203" s="4" t="str">
        <f>"• significant need for assistance in financial resources, and/or equipment, and/or knowledge development from external sources: "&amp;B204&amp;";
"</f>
        <v xml:space="preserve">• significant need for assistance in financial resources, and/or equipment, and/or knowledge development from external sources:  ;
</v>
      </c>
      <c r="F203" s="4" t="str">
        <f>IF(D201=1,E203,"")</f>
        <v/>
      </c>
    </row>
    <row r="204" spans="1:6" ht="15.75" thickBot="1" x14ac:dyDescent="0.3">
      <c r="A204" s="116"/>
      <c r="B204" s="151" t="s">
        <v>466</v>
      </c>
      <c r="C204" s="117"/>
      <c r="D204" s="102"/>
      <c r="E204" s="4" t="str">
        <f>"• there is significant need for assistance in financial resources, and/or equipment, and/or knowledge development from external sources: "&amp;B204&amp;";
"</f>
        <v xml:space="preserve">• there is significant need for assistance in financial resources, and/or equipment, and/or knowledge development from external sources:  ;
</v>
      </c>
      <c r="F204" s="4" t="str">
        <f>IF(D201=1,E204,"")</f>
        <v/>
      </c>
    </row>
    <row r="205" spans="1:6" x14ac:dyDescent="0.25">
      <c r="A205" s="105" t="s">
        <v>190</v>
      </c>
      <c r="B205" s="80" t="s">
        <v>531</v>
      </c>
      <c r="C205" s="103" t="s">
        <v>93</v>
      </c>
      <c r="D205" s="87"/>
      <c r="E205" s="18" t="s">
        <v>270</v>
      </c>
      <c r="F205" s="4" t="str">
        <f>IF(D205=5,E205,"")</f>
        <v/>
      </c>
    </row>
    <row r="206" spans="1:6" ht="15.75" thickBot="1" x14ac:dyDescent="0.3">
      <c r="A206" s="108"/>
      <c r="B206" s="158" t="s">
        <v>6</v>
      </c>
      <c r="C206" s="104"/>
      <c r="D206" s="89"/>
      <c r="E206" s="18" t="s">
        <v>271</v>
      </c>
      <c r="F206" s="4" t="str">
        <f>IF(D205=1,E206,"")</f>
        <v/>
      </c>
    </row>
    <row r="207" spans="1:6" x14ac:dyDescent="0.25">
      <c r="A207" s="105" t="s">
        <v>191</v>
      </c>
      <c r="B207" s="155" t="s">
        <v>573</v>
      </c>
      <c r="C207" s="103" t="s">
        <v>95</v>
      </c>
      <c r="D207" s="87"/>
      <c r="E207" s="18" t="s">
        <v>272</v>
      </c>
      <c r="F207" s="4" t="str">
        <f>IF(D207=5,E207,"")</f>
        <v/>
      </c>
    </row>
    <row r="208" spans="1:6" ht="15.75" thickBot="1" x14ac:dyDescent="0.3">
      <c r="A208" s="108"/>
      <c r="B208" s="158" t="s">
        <v>6</v>
      </c>
      <c r="C208" s="104"/>
      <c r="D208" s="89"/>
    </row>
    <row r="209" spans="1:6" x14ac:dyDescent="0.25">
      <c r="A209" s="105" t="s">
        <v>192</v>
      </c>
      <c r="B209" s="155" t="s">
        <v>97</v>
      </c>
      <c r="C209" s="103" t="s">
        <v>87</v>
      </c>
      <c r="D209" s="87"/>
      <c r="E209" s="18" t="s">
        <v>273</v>
      </c>
      <c r="F209" s="4" t="str">
        <f>IF(D209=5,E209,"")</f>
        <v/>
      </c>
    </row>
    <row r="210" spans="1:6" x14ac:dyDescent="0.25">
      <c r="A210" s="106"/>
      <c r="B210" s="155" t="s">
        <v>98</v>
      </c>
      <c r="C210" s="107"/>
      <c r="D210" s="88"/>
      <c r="E210" s="18" t="s">
        <v>273</v>
      </c>
      <c r="F210" s="4" t="str">
        <f>IF(D209=5,E210,"")</f>
        <v/>
      </c>
    </row>
    <row r="211" spans="1:6" x14ac:dyDescent="0.25">
      <c r="A211" s="106"/>
      <c r="B211" s="155"/>
      <c r="C211" s="107"/>
      <c r="D211" s="88"/>
      <c r="E211" s="18" t="s">
        <v>274</v>
      </c>
      <c r="F211" s="4" t="str">
        <f>IF(D209=1,E211,"")</f>
        <v/>
      </c>
    </row>
    <row r="212" spans="1:6" ht="15.75" thickBot="1" x14ac:dyDescent="0.3">
      <c r="A212" s="108"/>
      <c r="B212" s="158"/>
      <c r="C212" s="104"/>
      <c r="D212" s="89"/>
      <c r="E212" s="18" t="s">
        <v>275</v>
      </c>
      <c r="F212" s="4" t="str">
        <f>IF(D209=1,E212,"")</f>
        <v/>
      </c>
    </row>
    <row r="213" spans="1:6" x14ac:dyDescent="0.25">
      <c r="A213" s="105" t="s">
        <v>193</v>
      </c>
      <c r="B213" s="155" t="s">
        <v>99</v>
      </c>
      <c r="C213" s="103" t="s">
        <v>93</v>
      </c>
      <c r="D213" s="87"/>
      <c r="E213" s="18" t="s">
        <v>276</v>
      </c>
      <c r="F213" s="4" t="str">
        <f>IF(D213=5,E213,"")</f>
        <v/>
      </c>
    </row>
    <row r="214" spans="1:6" ht="15.75" thickBot="1" x14ac:dyDescent="0.3">
      <c r="A214" s="108"/>
      <c r="B214" s="158" t="s">
        <v>100</v>
      </c>
      <c r="C214" s="104"/>
      <c r="D214" s="89"/>
      <c r="E214" s="18" t="s">
        <v>277</v>
      </c>
      <c r="F214" s="4" t="str">
        <f>IF(D213=1,E214,"")</f>
        <v/>
      </c>
    </row>
    <row r="215" spans="1:6" x14ac:dyDescent="0.25">
      <c r="A215" s="105" t="s">
        <v>194</v>
      </c>
      <c r="B215" s="155" t="s">
        <v>101</v>
      </c>
      <c r="C215" s="103" t="s">
        <v>87</v>
      </c>
      <c r="D215" s="87"/>
      <c r="E215" s="18" t="s">
        <v>278</v>
      </c>
      <c r="F215" s="4" t="str">
        <f>IF(D215=5,E215,"")</f>
        <v/>
      </c>
    </row>
    <row r="216" spans="1:6" x14ac:dyDescent="0.25">
      <c r="A216" s="106"/>
      <c r="B216" s="155" t="s">
        <v>102</v>
      </c>
      <c r="C216" s="107"/>
      <c r="D216" s="88"/>
      <c r="E216" s="18" t="s">
        <v>278</v>
      </c>
      <c r="F216" s="4" t="str">
        <f>IF(D215=5,E216,"")</f>
        <v/>
      </c>
    </row>
    <row r="217" spans="1:6" x14ac:dyDescent="0.25">
      <c r="A217" s="106"/>
      <c r="B217" s="155"/>
      <c r="C217" s="107"/>
      <c r="D217" s="88"/>
      <c r="E217" s="18" t="s">
        <v>279</v>
      </c>
      <c r="F217" s="4" t="str">
        <f>IF(D215=1,E217,"")</f>
        <v/>
      </c>
    </row>
    <row r="218" spans="1:6" ht="15.75" thickBot="1" x14ac:dyDescent="0.3">
      <c r="A218" s="108"/>
      <c r="B218" s="166"/>
      <c r="C218" s="104"/>
      <c r="D218" s="89"/>
      <c r="E218" s="18" t="s">
        <v>280</v>
      </c>
      <c r="F218" s="4" t="str">
        <f>IF(D215=1,E218,"")</f>
        <v/>
      </c>
    </row>
    <row r="219" spans="1:6" x14ac:dyDescent="0.25">
      <c r="A219" s="105" t="s">
        <v>195</v>
      </c>
      <c r="B219" s="155" t="s">
        <v>532</v>
      </c>
      <c r="C219" s="103" t="s">
        <v>93</v>
      </c>
      <c r="D219" s="87"/>
      <c r="E219" s="18" t="s">
        <v>281</v>
      </c>
      <c r="F219" s="4" t="str">
        <f>IF(D219=5,E219,"")</f>
        <v/>
      </c>
    </row>
    <row r="220" spans="1:6" ht="15.75" thickBot="1" x14ac:dyDescent="0.3">
      <c r="A220" s="108"/>
      <c r="B220" s="166" t="s">
        <v>103</v>
      </c>
      <c r="C220" s="104"/>
      <c r="D220" s="89"/>
      <c r="E220" s="18" t="s">
        <v>282</v>
      </c>
      <c r="F220" s="4" t="str">
        <f>IF(D219=1,E220,"")</f>
        <v/>
      </c>
    </row>
    <row r="221" spans="1:6" ht="25.5" x14ac:dyDescent="0.25">
      <c r="A221" s="105" t="s">
        <v>196</v>
      </c>
      <c r="B221" s="155" t="s">
        <v>533</v>
      </c>
      <c r="C221" s="103" t="s">
        <v>93</v>
      </c>
      <c r="D221" s="87"/>
      <c r="E221" s="18" t="s">
        <v>283</v>
      </c>
      <c r="F221" s="4" t="str">
        <f>IF(D221=5,E221,"")</f>
        <v/>
      </c>
    </row>
    <row r="222" spans="1:6" ht="15.75" thickBot="1" x14ac:dyDescent="0.3">
      <c r="A222" s="108"/>
      <c r="B222" s="158" t="s">
        <v>104</v>
      </c>
      <c r="C222" s="104"/>
      <c r="D222" s="89"/>
      <c r="E222" s="18" t="s">
        <v>284</v>
      </c>
      <c r="F222" s="4" t="str">
        <f>IF(D221=1,E222,"")</f>
        <v/>
      </c>
    </row>
    <row r="223" spans="1:6" x14ac:dyDescent="0.25">
      <c r="A223" s="105" t="s">
        <v>197</v>
      </c>
      <c r="B223" s="155" t="s">
        <v>534</v>
      </c>
      <c r="C223" s="103" t="s">
        <v>93</v>
      </c>
      <c r="D223" s="87"/>
      <c r="E223" s="18" t="s">
        <v>285</v>
      </c>
      <c r="F223" s="4" t="str">
        <f>IF(D223=5,E223,"")</f>
        <v/>
      </c>
    </row>
    <row r="224" spans="1:6" ht="15.75" thickBot="1" x14ac:dyDescent="0.3">
      <c r="A224" s="108"/>
      <c r="B224" s="166" t="s">
        <v>103</v>
      </c>
      <c r="C224" s="104"/>
      <c r="D224" s="89"/>
      <c r="E224" s="18" t="s">
        <v>286</v>
      </c>
      <c r="F224" s="4" t="str">
        <f>IF(D223=1,E224,"")</f>
        <v/>
      </c>
    </row>
    <row r="225" spans="1:6" x14ac:dyDescent="0.25">
      <c r="A225" s="105" t="s">
        <v>198</v>
      </c>
      <c r="B225" s="155" t="s">
        <v>105</v>
      </c>
      <c r="C225" s="103" t="s">
        <v>93</v>
      </c>
      <c r="D225" s="87"/>
      <c r="E225" s="18" t="s">
        <v>287</v>
      </c>
      <c r="F225" s="4" t="str">
        <f>IF(D225=5,E225,"")</f>
        <v/>
      </c>
    </row>
    <row r="226" spans="1:6" ht="15.75" thickBot="1" x14ac:dyDescent="0.3">
      <c r="A226" s="108"/>
      <c r="B226" s="166" t="s">
        <v>103</v>
      </c>
      <c r="C226" s="104"/>
      <c r="D226" s="89"/>
      <c r="E226" s="18" t="s">
        <v>288</v>
      </c>
      <c r="F226" s="4" t="str">
        <f>IF(D225=1,E226,"")</f>
        <v/>
      </c>
    </row>
    <row r="227" spans="1:6" ht="39" x14ac:dyDescent="0.25">
      <c r="A227" s="105" t="s">
        <v>199</v>
      </c>
      <c r="B227" s="155" t="s">
        <v>207</v>
      </c>
      <c r="C227" s="2" t="s">
        <v>106</v>
      </c>
      <c r="D227" s="87"/>
      <c r="E227" s="7" t="s">
        <v>565</v>
      </c>
      <c r="F227" s="4" t="str">
        <f>IF(D227=5,E227,"")</f>
        <v/>
      </c>
    </row>
    <row r="228" spans="1:6" ht="15.75" thickBot="1" x14ac:dyDescent="0.3">
      <c r="A228" s="108"/>
      <c r="B228" s="158" t="s">
        <v>25</v>
      </c>
      <c r="C228" s="1">
        <v>3</v>
      </c>
      <c r="D228" s="89"/>
    </row>
    <row r="229" spans="1:6" x14ac:dyDescent="0.25">
      <c r="A229" s="105" t="s">
        <v>200</v>
      </c>
      <c r="B229" s="155" t="s">
        <v>107</v>
      </c>
      <c r="C229" s="103" t="s">
        <v>95</v>
      </c>
      <c r="D229" s="87"/>
      <c r="E229" s="18" t="s">
        <v>289</v>
      </c>
      <c r="F229" s="4" t="str">
        <f>IF(D229=5,E229,"")</f>
        <v/>
      </c>
    </row>
    <row r="230" spans="1:6" ht="15.75" thickBot="1" x14ac:dyDescent="0.3">
      <c r="A230" s="108"/>
      <c r="B230" s="158" t="s">
        <v>10</v>
      </c>
      <c r="C230" s="104"/>
      <c r="D230" s="89"/>
    </row>
    <row r="231" spans="1:6" x14ac:dyDescent="0.25">
      <c r="A231" s="105" t="s">
        <v>201</v>
      </c>
      <c r="B231" s="155" t="s">
        <v>108</v>
      </c>
      <c r="C231" s="103" t="s">
        <v>95</v>
      </c>
      <c r="D231" s="87"/>
      <c r="E231" s="18" t="s">
        <v>290</v>
      </c>
      <c r="F231" s="4" t="str">
        <f>IF(D231=5,E231,"")</f>
        <v/>
      </c>
    </row>
    <row r="232" spans="1:6" ht="15.75" thickBot="1" x14ac:dyDescent="0.3">
      <c r="A232" s="108"/>
      <c r="B232" s="158" t="s">
        <v>109</v>
      </c>
      <c r="C232" s="104"/>
      <c r="D232" s="89"/>
    </row>
    <row r="233" spans="1:6" x14ac:dyDescent="0.25">
      <c r="A233" s="105" t="s">
        <v>202</v>
      </c>
      <c r="B233" s="155" t="s">
        <v>535</v>
      </c>
      <c r="C233" s="103" t="s">
        <v>90</v>
      </c>
      <c r="D233" s="87"/>
      <c r="E233" s="18" t="s">
        <v>291</v>
      </c>
      <c r="F233" s="4" t="str">
        <f>IF(D233=5,E233,"")</f>
        <v/>
      </c>
    </row>
    <row r="234" spans="1:6" x14ac:dyDescent="0.25">
      <c r="A234" s="106"/>
      <c r="B234" s="155" t="s">
        <v>25</v>
      </c>
      <c r="C234" s="107"/>
      <c r="D234" s="88"/>
      <c r="E234" s="18" t="s">
        <v>292</v>
      </c>
      <c r="F234" s="4" t="str">
        <f>IF(D233=5,E234,"")</f>
        <v/>
      </c>
    </row>
    <row r="235" spans="1:6" ht="15.75" thickBot="1" x14ac:dyDescent="0.3">
      <c r="A235" s="108"/>
      <c r="B235" s="158"/>
      <c r="C235" s="104"/>
      <c r="D235" s="89"/>
      <c r="E235" s="18" t="s">
        <v>293</v>
      </c>
      <c r="F235" s="4" t="str">
        <f>IF(D233=1,E235,"")</f>
        <v/>
      </c>
    </row>
    <row r="236" spans="1:6" x14ac:dyDescent="0.25">
      <c r="A236" s="105" t="s">
        <v>203</v>
      </c>
      <c r="B236" s="80" t="s">
        <v>536</v>
      </c>
      <c r="C236" s="103" t="s">
        <v>0</v>
      </c>
      <c r="D236" s="90" t="s">
        <v>0</v>
      </c>
      <c r="E236" s="4" t="s">
        <v>323</v>
      </c>
    </row>
    <row r="237" spans="1:6" ht="15.75" thickBot="1" x14ac:dyDescent="0.3">
      <c r="A237" s="108"/>
      <c r="B237" s="152"/>
      <c r="C237" s="104"/>
      <c r="D237" s="91"/>
    </row>
    <row r="238" spans="1:6" x14ac:dyDescent="0.25">
      <c r="A238" s="105" t="s">
        <v>204</v>
      </c>
      <c r="B238" s="80" t="s">
        <v>537</v>
      </c>
      <c r="C238" s="103" t="s">
        <v>0</v>
      </c>
      <c r="D238" s="92" t="s">
        <v>0</v>
      </c>
      <c r="E238" s="4" t="s">
        <v>324</v>
      </c>
    </row>
    <row r="239" spans="1:6" ht="15.75" thickBot="1" x14ac:dyDescent="0.3">
      <c r="A239" s="108"/>
      <c r="B239" s="152"/>
      <c r="C239" s="104"/>
      <c r="D239" s="93"/>
    </row>
    <row r="241" spans="2:2" x14ac:dyDescent="0.25">
      <c r="B241" s="15" t="s">
        <v>574</v>
      </c>
    </row>
  </sheetData>
  <sheetProtection sheet="1" objects="1" scenarios="1"/>
  <mergeCells count="301">
    <mergeCell ref="B2:B3"/>
    <mergeCell ref="D65:D66"/>
    <mergeCell ref="D56:D58"/>
    <mergeCell ref="D46:D47"/>
    <mergeCell ref="D40:D41"/>
    <mergeCell ref="A188:A190"/>
    <mergeCell ref="C188:C190"/>
    <mergeCell ref="C191:C194"/>
    <mergeCell ref="A176:A179"/>
    <mergeCell ref="C176:C179"/>
    <mergeCell ref="A180:A183"/>
    <mergeCell ref="C180:C183"/>
    <mergeCell ref="A184:A187"/>
    <mergeCell ref="C184:C187"/>
    <mergeCell ref="D122:D123"/>
    <mergeCell ref="D124:D125"/>
    <mergeCell ref="A170:A171"/>
    <mergeCell ref="C170:C171"/>
    <mergeCell ref="A172:A173"/>
    <mergeCell ref="C172:C173"/>
    <mergeCell ref="A174:A175"/>
    <mergeCell ref="C174:C175"/>
    <mergeCell ref="A164:A165"/>
    <mergeCell ref="C164:C165"/>
    <mergeCell ref="A238:A239"/>
    <mergeCell ref="C238:C239"/>
    <mergeCell ref="A231:A232"/>
    <mergeCell ref="C231:C232"/>
    <mergeCell ref="A233:A235"/>
    <mergeCell ref="C233:C235"/>
    <mergeCell ref="A236:A237"/>
    <mergeCell ref="C236:C237"/>
    <mergeCell ref="A223:A224"/>
    <mergeCell ref="C223:C224"/>
    <mergeCell ref="A225:A226"/>
    <mergeCell ref="C225:C226"/>
    <mergeCell ref="A227:A228"/>
    <mergeCell ref="A229:A230"/>
    <mergeCell ref="C229:C230"/>
    <mergeCell ref="A221:A222"/>
    <mergeCell ref="C221:C222"/>
    <mergeCell ref="A207:A208"/>
    <mergeCell ref="C207:C208"/>
    <mergeCell ref="A209:A212"/>
    <mergeCell ref="C209:C212"/>
    <mergeCell ref="A213:A214"/>
    <mergeCell ref="C213:C214"/>
    <mergeCell ref="A215:A218"/>
    <mergeCell ref="C215:C218"/>
    <mergeCell ref="A219:A220"/>
    <mergeCell ref="A205:A206"/>
    <mergeCell ref="C205:C206"/>
    <mergeCell ref="A195:A196"/>
    <mergeCell ref="C195:C196"/>
    <mergeCell ref="A197:A200"/>
    <mergeCell ref="C197:C198"/>
    <mergeCell ref="C199:C200"/>
    <mergeCell ref="A201:A204"/>
    <mergeCell ref="C201:C204"/>
    <mergeCell ref="A166:A167"/>
    <mergeCell ref="C166:C167"/>
    <mergeCell ref="A168:A169"/>
    <mergeCell ref="C168:C169"/>
    <mergeCell ref="A158:A159"/>
    <mergeCell ref="C158:C159"/>
    <mergeCell ref="A160:A161"/>
    <mergeCell ref="C160:C161"/>
    <mergeCell ref="A162:A163"/>
    <mergeCell ref="C162:C163"/>
    <mergeCell ref="A152:A155"/>
    <mergeCell ref="C152:C153"/>
    <mergeCell ref="C154:C155"/>
    <mergeCell ref="A156:A157"/>
    <mergeCell ref="C156:C157"/>
    <mergeCell ref="A146:A147"/>
    <mergeCell ref="C146:C147"/>
    <mergeCell ref="A148:A149"/>
    <mergeCell ref="C148:C149"/>
    <mergeCell ref="A150:A151"/>
    <mergeCell ref="C150:C151"/>
    <mergeCell ref="A140:A143"/>
    <mergeCell ref="C140:C141"/>
    <mergeCell ref="C142:C143"/>
    <mergeCell ref="A144:A145"/>
    <mergeCell ref="C144:C145"/>
    <mergeCell ref="A134:A135"/>
    <mergeCell ref="C134:C135"/>
    <mergeCell ref="A136:A139"/>
    <mergeCell ref="C136:C137"/>
    <mergeCell ref="C138:C139"/>
    <mergeCell ref="A130:A133"/>
    <mergeCell ref="C130:C131"/>
    <mergeCell ref="C132:C133"/>
    <mergeCell ref="A124:A125"/>
    <mergeCell ref="C124:C125"/>
    <mergeCell ref="A126:A127"/>
    <mergeCell ref="C126:C127"/>
    <mergeCell ref="A119:A121"/>
    <mergeCell ref="C119:C121"/>
    <mergeCell ref="A122:A123"/>
    <mergeCell ref="C122:C123"/>
    <mergeCell ref="A117:A118"/>
    <mergeCell ref="A128:A129"/>
    <mergeCell ref="C128:C129"/>
    <mergeCell ref="A109:A110"/>
    <mergeCell ref="C109:C110"/>
    <mergeCell ref="A111:A112"/>
    <mergeCell ref="C111:C112"/>
    <mergeCell ref="A113:A114"/>
    <mergeCell ref="C113:C114"/>
    <mergeCell ref="A107:A108"/>
    <mergeCell ref="A115:A116"/>
    <mergeCell ref="C117:C118"/>
    <mergeCell ref="A101:A102"/>
    <mergeCell ref="C101:C102"/>
    <mergeCell ref="A56:A60"/>
    <mergeCell ref="B56:B57"/>
    <mergeCell ref="A103:A104"/>
    <mergeCell ref="C103:C104"/>
    <mergeCell ref="A105:A106"/>
    <mergeCell ref="C105:C106"/>
    <mergeCell ref="C89:C90"/>
    <mergeCell ref="A91:A93"/>
    <mergeCell ref="C91:C93"/>
    <mergeCell ref="A94:A96"/>
    <mergeCell ref="C94:C96"/>
    <mergeCell ref="C99:C100"/>
    <mergeCell ref="A99:A100"/>
    <mergeCell ref="C56:C58"/>
    <mergeCell ref="A83:A84"/>
    <mergeCell ref="C83:C84"/>
    <mergeCell ref="C73:C74"/>
    <mergeCell ref="A75:A76"/>
    <mergeCell ref="C75:C76"/>
    <mergeCell ref="A77:A78"/>
    <mergeCell ref="C77:C78"/>
    <mergeCell ref="C59:C60"/>
    <mergeCell ref="A97:A98"/>
    <mergeCell ref="C97:C98"/>
    <mergeCell ref="B91:B92"/>
    <mergeCell ref="B94:B95"/>
    <mergeCell ref="D94:D96"/>
    <mergeCell ref="D91:D93"/>
    <mergeCell ref="D87:D88"/>
    <mergeCell ref="A89:A90"/>
    <mergeCell ref="A79:A80"/>
    <mergeCell ref="C79:C80"/>
    <mergeCell ref="A81:A82"/>
    <mergeCell ref="A69:A70"/>
    <mergeCell ref="C69:C70"/>
    <mergeCell ref="A71:A74"/>
    <mergeCell ref="C71:C72"/>
    <mergeCell ref="A85:A88"/>
    <mergeCell ref="C85:C86"/>
    <mergeCell ref="C87:C88"/>
    <mergeCell ref="A63:A66"/>
    <mergeCell ref="C63:C64"/>
    <mergeCell ref="C65:C66"/>
    <mergeCell ref="D7:D10"/>
    <mergeCell ref="D11:D12"/>
    <mergeCell ref="D21:D25"/>
    <mergeCell ref="D13:D16"/>
    <mergeCell ref="C46:C47"/>
    <mergeCell ref="C30:C31"/>
    <mergeCell ref="C32:C33"/>
    <mergeCell ref="C34:C35"/>
    <mergeCell ref="C36:C37"/>
    <mergeCell ref="C28:C29"/>
    <mergeCell ref="C21:C25"/>
    <mergeCell ref="C38:C39"/>
    <mergeCell ref="C42:C43"/>
    <mergeCell ref="C44:C45"/>
    <mergeCell ref="D36:D37"/>
    <mergeCell ref="D28:D29"/>
    <mergeCell ref="D19:D20"/>
    <mergeCell ref="D30:D31"/>
    <mergeCell ref="D32:D33"/>
    <mergeCell ref="D34:D35"/>
    <mergeCell ref="D42:D43"/>
    <mergeCell ref="D44:D45"/>
    <mergeCell ref="A38:A41"/>
    <mergeCell ref="A42:A43"/>
    <mergeCell ref="A44:A45"/>
    <mergeCell ref="A46:A47"/>
    <mergeCell ref="A28:A29"/>
    <mergeCell ref="A30:A31"/>
    <mergeCell ref="C52:C53"/>
    <mergeCell ref="A54:A55"/>
    <mergeCell ref="C54:C55"/>
    <mergeCell ref="C50:C51"/>
    <mergeCell ref="C40:C41"/>
    <mergeCell ref="A6:C6"/>
    <mergeCell ref="A7:A10"/>
    <mergeCell ref="C7:C10"/>
    <mergeCell ref="A11:A12"/>
    <mergeCell ref="C11:C12"/>
    <mergeCell ref="A13:A16"/>
    <mergeCell ref="A32:A33"/>
    <mergeCell ref="A34:A37"/>
    <mergeCell ref="A26:A27"/>
    <mergeCell ref="C13:C16"/>
    <mergeCell ref="A17:A18"/>
    <mergeCell ref="C17:C18"/>
    <mergeCell ref="A19:A25"/>
    <mergeCell ref="C19:C20"/>
    <mergeCell ref="C26:C27"/>
    <mergeCell ref="A67:A68"/>
    <mergeCell ref="C67:C68"/>
    <mergeCell ref="A52:A53"/>
    <mergeCell ref="D48:D49"/>
    <mergeCell ref="A61:A62"/>
    <mergeCell ref="A48:A49"/>
    <mergeCell ref="C48:C49"/>
    <mergeCell ref="D63:D64"/>
    <mergeCell ref="A50:A51"/>
    <mergeCell ref="D50:D51"/>
    <mergeCell ref="D52:D53"/>
    <mergeCell ref="D54:D55"/>
    <mergeCell ref="D61:D62"/>
    <mergeCell ref="C61:C62"/>
    <mergeCell ref="C81:C82"/>
    <mergeCell ref="D97:D98"/>
    <mergeCell ref="D85:D86"/>
    <mergeCell ref="D73:D74"/>
    <mergeCell ref="D69:D70"/>
    <mergeCell ref="C107:C108"/>
    <mergeCell ref="C219:C220"/>
    <mergeCell ref="D164:D165"/>
    <mergeCell ref="D166:D167"/>
    <mergeCell ref="D168:D169"/>
    <mergeCell ref="D170:D171"/>
    <mergeCell ref="D172:D173"/>
    <mergeCell ref="D99:D100"/>
    <mergeCell ref="D103:D104"/>
    <mergeCell ref="D113:D114"/>
    <mergeCell ref="D207:D208"/>
    <mergeCell ref="D209:D212"/>
    <mergeCell ref="D213:D214"/>
    <mergeCell ref="D215:D218"/>
    <mergeCell ref="D219:D220"/>
    <mergeCell ref="D107:D108"/>
    <mergeCell ref="D115:D116"/>
    <mergeCell ref="D117:D118"/>
    <mergeCell ref="D119:D121"/>
    <mergeCell ref="D221:D222"/>
    <mergeCell ref="D223:D224"/>
    <mergeCell ref="D89:D90"/>
    <mergeCell ref="D67:D68"/>
    <mergeCell ref="D75:D76"/>
    <mergeCell ref="D77:D78"/>
    <mergeCell ref="D83:D84"/>
    <mergeCell ref="D188:D190"/>
    <mergeCell ref="D195:D196"/>
    <mergeCell ref="D197:D198"/>
    <mergeCell ref="D199:D200"/>
    <mergeCell ref="D191:D192"/>
    <mergeCell ref="D193:D194"/>
    <mergeCell ref="D201:D202"/>
    <mergeCell ref="D203:D204"/>
    <mergeCell ref="D205:D206"/>
    <mergeCell ref="D126:D127"/>
    <mergeCell ref="D128:D129"/>
    <mergeCell ref="D130:D131"/>
    <mergeCell ref="D132:D133"/>
    <mergeCell ref="D134:D135"/>
    <mergeCell ref="D136:D137"/>
    <mergeCell ref="D101:D102"/>
    <mergeCell ref="D105:D106"/>
    <mergeCell ref="D71:D72"/>
    <mergeCell ref="D79:D80"/>
    <mergeCell ref="D81:D82"/>
    <mergeCell ref="D59:D60"/>
    <mergeCell ref="D38:D39"/>
    <mergeCell ref="D17:D18"/>
    <mergeCell ref="D26:D27"/>
    <mergeCell ref="D109:D110"/>
    <mergeCell ref="D111:D112"/>
    <mergeCell ref="D233:D235"/>
    <mergeCell ref="D236:D237"/>
    <mergeCell ref="D238:D239"/>
    <mergeCell ref="D227:D228"/>
    <mergeCell ref="D138:D139"/>
    <mergeCell ref="D140:D141"/>
    <mergeCell ref="D142:D143"/>
    <mergeCell ref="D144:D145"/>
    <mergeCell ref="D146:D147"/>
    <mergeCell ref="D148:D149"/>
    <mergeCell ref="D229:D230"/>
    <mergeCell ref="D231:D232"/>
    <mergeCell ref="D150:D151"/>
    <mergeCell ref="D152:D153"/>
    <mergeCell ref="D154:D155"/>
    <mergeCell ref="D156:D157"/>
    <mergeCell ref="D158:D159"/>
    <mergeCell ref="D160:D161"/>
    <mergeCell ref="D162:D163"/>
    <mergeCell ref="D225:D226"/>
    <mergeCell ref="D174:D175"/>
    <mergeCell ref="D176:D179"/>
    <mergeCell ref="D180:D183"/>
    <mergeCell ref="D184:D187"/>
  </mergeCells>
  <dataValidations count="10">
    <dataValidation type="list" allowBlank="1" showInputMessage="1" showErrorMessage="1" sqref="D205:D226 D229:D232 D197:D198 D158:D159 D164:D167 D191 D176:D187 D144:D147 D150:D151 D134:D137 D77:D78 D75 D83:D84 D59:D61 D44 D71 D89 D107:D108 D115:D116 D97 D99 D101 D103 D113 D140:D141 D201">
      <formula1>"1,3,5"</formula1>
    </dataValidation>
    <dataValidation type="list" allowBlank="1" showInputMessage="1" showErrorMessage="1" sqref="D233:D235 D227:D228 D195:D196 D162:D163 D168:D169 D188:D190 D148:D149 D152:D153 D85 D63:D64 D117 D130:D131">
      <formula1>"1,5"</formula1>
    </dataValidation>
    <dataValidation type="list" allowBlank="1" showInputMessage="1" showErrorMessage="1" sqref="D174:D175 D34 D38:D39 D30 D48 D54 D69">
      <formula1>"N/A,1,3,5"</formula1>
    </dataValidation>
    <dataValidation type="list" allowBlank="1" showInputMessage="1" showErrorMessage="1" sqref="D170:D173">
      <formula1>"N/A,1,5"</formula1>
    </dataValidation>
    <dataValidation type="list" operator="equal" allowBlank="1" showErrorMessage="1" prompt="n/a_x000a_1_x000a_3_x000a_5" sqref="D119:D120">
      <formula1>"N/A,1,3,5"</formula1>
    </dataValidation>
    <dataValidation type="list" allowBlank="1" showInputMessage="1" showErrorMessage="1" sqref="D105:D106 D79:D82 D111:D112">
      <formula1>"0,1,3,5"</formula1>
    </dataValidation>
    <dataValidation type="list" allowBlank="1" showInputMessage="1" showErrorMessage="1" sqref="D109:D110">
      <formula1>"N/A,3,5"</formula1>
    </dataValidation>
    <dataValidation type="list" allowBlank="1" showInputMessage="1" showErrorMessage="1" sqref="D50:D52 D42 D19">
      <formula1>"1,2,3"</formula1>
    </dataValidation>
    <dataValidation type="list" allowBlank="1" showInputMessage="1" showErrorMessage="1" sqref="D32">
      <formula1>"1,3"</formula1>
    </dataValidation>
    <dataValidation type="list" allowBlank="1" showInputMessage="1" showErrorMessage="1" sqref="D26:D27">
      <formula1>"Yes,No"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zoomScaleNormal="100" workbookViewId="0"/>
  </sheetViews>
  <sheetFormatPr defaultRowHeight="15" x14ac:dyDescent="0.25"/>
  <cols>
    <col min="1" max="1" width="9.140625" style="23"/>
    <col min="2" max="2" width="123.42578125" style="23" customWidth="1"/>
  </cols>
  <sheetData>
    <row r="1" spans="1:2" ht="74.25" customHeight="1" x14ac:dyDescent="0.25">
      <c r="B1" s="25" t="s">
        <v>486</v>
      </c>
    </row>
    <row r="2" spans="1:2" ht="31.5" customHeight="1" x14ac:dyDescent="0.25">
      <c r="B2" s="32"/>
    </row>
    <row r="3" spans="1:2" ht="31.5" customHeight="1" x14ac:dyDescent="0.25">
      <c r="A3" s="29"/>
      <c r="B3" s="32" t="str">
        <f>T(QUESTIONNAIRE!B12)</f>
        <v/>
      </c>
    </row>
    <row r="4" spans="1:2" ht="15.75" customHeight="1" x14ac:dyDescent="0.25">
      <c r="B4" s="32" t="str">
        <f>T(QUESTIONNAIRE!B10)&amp;", "&amp;T(QUESTIONNAIRE!B25)</f>
        <v xml:space="preserve">, </v>
      </c>
    </row>
    <row r="5" spans="1:2" ht="15.75" customHeight="1" x14ac:dyDescent="0.25">
      <c r="B5" s="32" t="str">
        <f>T(QUESTIONNAIRE!B2)</f>
        <v xml:space="preserve">Prepared by (Institution): </v>
      </c>
    </row>
    <row r="6" spans="1:2" ht="15.75" customHeight="1" x14ac:dyDescent="0.25">
      <c r="A6" s="24"/>
      <c r="B6" s="32" t="str">
        <f>T(QUESTIONNAIRE!B4)</f>
        <v xml:space="preserve">Date: </v>
      </c>
    </row>
    <row r="7" spans="1:2" ht="15.75" customHeight="1" x14ac:dyDescent="0.25">
      <c r="A7" s="24"/>
      <c r="B7" s="32"/>
    </row>
    <row r="8" spans="1:2" ht="15.75" customHeight="1" x14ac:dyDescent="0.25">
      <c r="B8" s="32" t="str">
        <f>T(QUESTIONNAIRE!E7)&amp;" "&amp;QUESTIONNAIRE!B8</f>
        <v xml:space="preserve">Protected area:  </v>
      </c>
    </row>
    <row r="9" spans="1:2" ht="15.75" customHeight="1" x14ac:dyDescent="0.25">
      <c r="B9" s="32" t="str">
        <f>T(QUESTIONNAIRE!E9)&amp;" "&amp;QUESTIONNAIRE!B10</f>
        <v xml:space="preserve">Country:  </v>
      </c>
    </row>
    <row r="10" spans="1:2" ht="15.75" customHeight="1" x14ac:dyDescent="0.25">
      <c r="B10" s="32" t="str">
        <f>T(QUESTIONNAIRE!E13)&amp;" "&amp;QUESTIONNAIRE!B14</f>
        <v xml:space="preserve">Geographical position: </v>
      </c>
    </row>
    <row r="11" spans="1:2" ht="15.75" customHeight="1" x14ac:dyDescent="0.25">
      <c r="B11" s="32" t="str">
        <f>T(QUESTIONNAIRE!E15)&amp;" "&amp;QUESTIONNAIRE!B16</f>
        <v xml:space="preserve">Size:  </v>
      </c>
    </row>
    <row r="12" spans="1:2" ht="15.75" customHeight="1" x14ac:dyDescent="0.25">
      <c r="B12" s="32" t="str">
        <f>T(QUESTIONNAIRE!E17)&amp;" "&amp;QUESTIONNAIRE!B18</f>
        <v xml:space="preserve">Authorities responsible for management of the protected area: </v>
      </c>
    </row>
    <row r="13" spans="1:2" ht="15.75" customHeight="1" x14ac:dyDescent="0.25">
      <c r="B13" s="32" t="str">
        <f>IF(QUESTIONNAIRE!D26="Yes",T(QUESTIONNAIRE!E26)&amp;" "&amp;QUESTIONNAIRE!B27,"")</f>
        <v/>
      </c>
    </row>
    <row r="14" spans="1:2" ht="15.75" customHeight="1" x14ac:dyDescent="0.25">
      <c r="B14" s="32" t="str">
        <f>T(QUESTIONNAIRE!E28)&amp;" "&amp;QUESTIONNAIRE!B29</f>
        <v xml:space="preserve">Natural values of this area: </v>
      </c>
    </row>
    <row r="15" spans="1:2" ht="15.75" customHeight="1" x14ac:dyDescent="0.25">
      <c r="B15" s="24"/>
    </row>
    <row r="16" spans="1:2" ht="15.75" x14ac:dyDescent="0.25">
      <c r="A16" s="122" t="s">
        <v>325</v>
      </c>
      <c r="B16" s="123"/>
    </row>
    <row r="17" spans="1:3" s="27" customFormat="1" ht="12.75" hidden="1" x14ac:dyDescent="0.2">
      <c r="A17" s="26"/>
      <c r="B17" s="26" t="e">
        <f>AVERAGE(QUESTIONNAIRE!D19,QUESTIONNAIRE!D30,QUESTIONNAIRE!D32,QUESTIONNAIRE!D34,QUESTIONNAIRE!D38,QUESTIONNAIRE!D42,QUESTIONNAIRE!D44,QUESTIONNAIRE!D48,QUESTIONNAIRE!D50,QUESTIONNAIRE!D52,QUESTIONNAIRE!D59,QUESTIONNAIRE!D61,QUESTIONNAIRE!D69,QUESTIONNAIRE!D109,QUESTIONNAIRE!D119)</f>
        <v>#DIV/0!</v>
      </c>
    </row>
    <row r="18" spans="1:3" s="27" customFormat="1" ht="12.75" hidden="1" x14ac:dyDescent="0.2">
      <c r="A18" s="26"/>
      <c r="B18" s="28" t="str">
        <f>QUESTIONNAIRE!F30&amp;QUESTIONNAIRE!F34&amp;QUESTIONNAIRE!F38&amp;QUESTIONNAIRE!F44&amp;QUESTIONNAIRE!F48&amp;QUESTIONNAIRE!F61&amp;QUESTIONNAIRE!F69&amp;QUESTIONNAIRE!F109&amp;QUESTIONNAIRE!F119&amp;QUESTIONNAIRE!F59</f>
        <v/>
      </c>
    </row>
    <row r="19" spans="1:3" s="27" customFormat="1" ht="12.75" x14ac:dyDescent="0.2">
      <c r="A19" s="26"/>
      <c r="B19" s="28" t="str">
        <f>QUESTIONNAIRE!F31&amp;QUESTIONNAIRE!F35&amp;QUESTIONNAIRE!F39&amp;QUESTIONNAIRE!F45&amp;QUESTIONNAIRE!F49&amp;QUESTIONNAIRE!F62&amp;QUESTIONNAIRE!F70&amp;QUESTIONNAIRE!F120&amp;QUESTIONNAIRE!F60</f>
        <v/>
      </c>
    </row>
    <row r="20" spans="1:3" s="27" customFormat="1" ht="12.75" x14ac:dyDescent="0.2">
      <c r="A20" s="26"/>
      <c r="B20" s="28"/>
    </row>
    <row r="21" spans="1:3" s="27" customFormat="1" ht="12.75" customHeight="1" x14ac:dyDescent="0.2">
      <c r="A21" s="124" t="e">
        <f>IF(B17&lt;2,"The idea of TBC should be reconsidered. There is a lack of compelling reasons in the following areas: ",IF(B17&lt;3,"There is a need for TBC, especially in the area(s):","There is strong need for TBC in the following area(s): "))</f>
        <v>#DIV/0!</v>
      </c>
      <c r="B21" s="128"/>
    </row>
    <row r="22" spans="1:3" s="27" customFormat="1" ht="12.75" x14ac:dyDescent="0.2">
      <c r="A22" s="26"/>
      <c r="B22" s="29" t="e">
        <f>IF(B17&lt;2,B19,B18)</f>
        <v>#DIV/0!</v>
      </c>
      <c r="C22" s="30"/>
    </row>
    <row r="23" spans="1:3" s="27" customFormat="1" ht="12.75" x14ac:dyDescent="0.2">
      <c r="A23" s="26"/>
      <c r="B23" s="26"/>
    </row>
    <row r="24" spans="1:3" s="27" customFormat="1" ht="12.75" x14ac:dyDescent="0.2">
      <c r="A24" s="124" t="s">
        <v>205</v>
      </c>
      <c r="B24" s="124"/>
    </row>
    <row r="25" spans="1:3" s="27" customFormat="1" ht="12.75" x14ac:dyDescent="0.2">
      <c r="A25" s="26"/>
      <c r="B25" s="31" t="str">
        <f>QUESTIONNAIRE!F54&amp;QUESTIONNAIRE!F75&amp;QUESTIONNAIRE!F79&amp;QUESTIONNAIRE!F81&amp;QUESTIONNAIRE!F83&amp;QUESTIONNAIRE!F85&amp;QUESTIONNAIRE!F97&amp;QUESTIONNAIRE!F99&amp;QUESTIONNAIRE!F101&amp;QUESTIONNAIRE!F105&amp;QUESTIONNAIRE!F107&amp;QUESTIONNAIRE!F110&amp;QUESTIONNAIRE!F111&amp;QUESTIONNAIRE!F113&amp;QUESTIONNAIRE!F115&amp;QUESTIONNAIRE!F117&amp;QUESTIONNAIRE!F121&amp;QUESTIONNAIRE!F63</f>
        <v/>
      </c>
    </row>
    <row r="26" spans="1:3" s="27" customFormat="1" ht="12.75" x14ac:dyDescent="0.2">
      <c r="A26" s="26"/>
      <c r="B26" s="26"/>
    </row>
    <row r="27" spans="1:3" s="27" customFormat="1" ht="12.75" x14ac:dyDescent="0.2">
      <c r="A27" s="124" t="s">
        <v>111</v>
      </c>
      <c r="B27" s="124"/>
    </row>
    <row r="28" spans="1:3" s="27" customFormat="1" ht="12.75" x14ac:dyDescent="0.2">
      <c r="A28" s="26"/>
      <c r="B28" s="31" t="str">
        <f>QUESTIONNAIRE!F55&amp;QUESTIONNAIRE!F71&amp;QUESTIONNAIRE!F77&amp;QUESTIONNAIRE!F80&amp;QUESTIONNAIRE!F82&amp;QUESTIONNAIRE!F89&amp;QUESTIONNAIRE!F103&amp;QUESTIONNAIRE!F106&amp;QUESTIONNAIRE!F112&amp;QUESTIONNAIRE!F114</f>
        <v/>
      </c>
    </row>
    <row r="29" spans="1:3" s="27" customFormat="1" ht="12.75" x14ac:dyDescent="0.2">
      <c r="A29" s="26"/>
      <c r="B29" s="26"/>
    </row>
    <row r="30" spans="1:3" ht="15.75" x14ac:dyDescent="0.25">
      <c r="A30" s="129" t="s">
        <v>326</v>
      </c>
      <c r="B30" s="130"/>
    </row>
    <row r="31" spans="1:3" ht="15.75" x14ac:dyDescent="0.25">
      <c r="A31" s="59"/>
      <c r="B31" s="60"/>
    </row>
    <row r="32" spans="1:3" ht="15.75" x14ac:dyDescent="0.25">
      <c r="A32" s="59"/>
      <c r="B32" s="32" t="str">
        <f>T(QUESTIONNAIRE!E122)&amp;" "&amp;QUESTIONNAIRE!B123&amp;";"</f>
        <v>Primary stakeholders in the potential transboundary initiative are:  ;</v>
      </c>
    </row>
    <row r="33" spans="1:2" ht="15.75" x14ac:dyDescent="0.25">
      <c r="A33" s="59"/>
      <c r="B33" s="32" t="str">
        <f>T(QUESTIONNAIRE!E124)&amp;" "&amp;QUESTIONNAIRE!B125&amp;";"</f>
        <v>International organization(s) involved in the transboundary initiative development is/are:  ;</v>
      </c>
    </row>
    <row r="34" spans="1:2" ht="15.75" x14ac:dyDescent="0.25">
      <c r="A34" s="59"/>
      <c r="B34" s="32" t="str">
        <f>T(QUESTIONNAIRE!E126)&amp;" "&amp;QUESTIONNAIRE!B127&amp;";"</f>
        <v>Major roles of primary stakeholders in the transboundary initiative are:  ;</v>
      </c>
    </row>
    <row r="35" spans="1:2" ht="15.75" x14ac:dyDescent="0.25">
      <c r="A35" s="59"/>
      <c r="B35" s="32" t="str">
        <f>T(QUESTIONNAIRE!E128)&amp;" "&amp;QUESTIONNAIRE!B129&amp;";"</f>
        <v>Stakeholders with decision-making power:  ;</v>
      </c>
    </row>
    <row r="36" spans="1:2" s="27" customFormat="1" ht="12.75" x14ac:dyDescent="0.2">
      <c r="A36" s="26"/>
      <c r="B36" s="26"/>
    </row>
    <row r="37" spans="1:2" s="27" customFormat="1" ht="12.75" x14ac:dyDescent="0.2">
      <c r="A37" s="124" t="s">
        <v>205</v>
      </c>
      <c r="B37" s="124"/>
    </row>
    <row r="38" spans="1:2" s="27" customFormat="1" ht="12.75" x14ac:dyDescent="0.2">
      <c r="A38" s="26"/>
      <c r="B38" s="31" t="str">
        <f>QUESTIONNAIRE!F130&amp;QUESTIONNAIRE!F134&amp;QUESTIONNAIRE!F136&amp;QUESTIONNAIRE!F146&amp;QUESTIONNAIRE!F150&amp;QUESTIONNAIRE!F152</f>
        <v/>
      </c>
    </row>
    <row r="39" spans="1:2" s="27" customFormat="1" ht="12.75" x14ac:dyDescent="0.2">
      <c r="A39" s="26"/>
      <c r="B39" s="26"/>
    </row>
    <row r="40" spans="1:2" s="27" customFormat="1" ht="12.75" x14ac:dyDescent="0.2">
      <c r="A40" s="124" t="s">
        <v>111</v>
      </c>
      <c r="B40" s="124"/>
    </row>
    <row r="41" spans="1:2" s="27" customFormat="1" ht="12.75" x14ac:dyDescent="0.2">
      <c r="A41" s="26"/>
      <c r="B41" s="31" t="str">
        <f>QUESTIONNAIRE!F135&amp;QUESTIONNAIRE!F140&amp;QUESTIONNAIRE!F144&amp;QUESTIONNAIRE!F147&amp;QUESTIONNAIRE!F148</f>
        <v/>
      </c>
    </row>
    <row r="43" spans="1:2" ht="15.75" x14ac:dyDescent="0.25">
      <c r="A43" s="129" t="s">
        <v>327</v>
      </c>
      <c r="B43" s="130"/>
    </row>
    <row r="44" spans="1:2" s="27" customFormat="1" ht="12.75" x14ac:dyDescent="0.2">
      <c r="A44" s="26"/>
      <c r="B44" s="26"/>
    </row>
    <row r="45" spans="1:2" s="27" customFormat="1" ht="12.75" x14ac:dyDescent="0.2">
      <c r="A45" s="124" t="s">
        <v>205</v>
      </c>
      <c r="B45" s="124"/>
    </row>
    <row r="46" spans="1:2" s="27" customFormat="1" ht="12.75" x14ac:dyDescent="0.2">
      <c r="A46" s="26"/>
      <c r="B46" s="31" t="str">
        <f>QUESTIONNAIRE!F164&amp;QUESTIONNAIRE!F166&amp;QUESTIONNAIRE!F170&amp;QUESTIONNAIRE!F174</f>
        <v/>
      </c>
    </row>
    <row r="47" spans="1:2" s="27" customFormat="1" ht="12.75" x14ac:dyDescent="0.2">
      <c r="A47" s="26"/>
      <c r="B47" s="26"/>
    </row>
    <row r="48" spans="1:2" s="27" customFormat="1" ht="12.75" x14ac:dyDescent="0.2">
      <c r="A48" s="124" t="s">
        <v>111</v>
      </c>
      <c r="B48" s="124"/>
    </row>
    <row r="49" spans="1:2" s="27" customFormat="1" ht="12.75" x14ac:dyDescent="0.2">
      <c r="A49" s="26"/>
      <c r="B49" s="31" t="str">
        <f>QUESTIONNAIRE!F158&amp;QUESTIONNAIRE!F162&amp;QUESTIONNAIRE!F167&amp;QUESTIONNAIRE!F168&amp;QUESTIONNAIRE!F172</f>
        <v/>
      </c>
    </row>
    <row r="50" spans="1:2" s="27" customFormat="1" ht="12.75" x14ac:dyDescent="0.2">
      <c r="A50" s="26"/>
      <c r="B50" s="26"/>
    </row>
    <row r="51" spans="1:2" ht="15.75" x14ac:dyDescent="0.25">
      <c r="A51" s="122" t="s">
        <v>328</v>
      </c>
      <c r="B51" s="123"/>
    </row>
    <row r="52" spans="1:2" s="27" customFormat="1" ht="12.75" x14ac:dyDescent="0.2">
      <c r="A52" s="26"/>
      <c r="B52" s="26"/>
    </row>
    <row r="53" spans="1:2" s="27" customFormat="1" ht="12.75" hidden="1" x14ac:dyDescent="0.2">
      <c r="A53" s="26"/>
      <c r="B53" s="33" t="str">
        <f>QUESTIONNAIRE!F176&amp;QUESTIONNAIRE!F180&amp;QUESTIONNAIRE!F184&amp;QUESTIONNAIRE!F188&amp;QUESTIONNAIRE!F191&amp;QUESTIONNAIRE!F201&amp;QUESTIONNAIRE!F209&amp;QUESTIONNAIRE!F215&amp;QUESTIONNAIRE!F233</f>
        <v/>
      </c>
    </row>
    <row r="54" spans="1:2" s="27" customFormat="1" ht="12.75" hidden="1" x14ac:dyDescent="0.2">
      <c r="A54" s="26"/>
      <c r="B54" s="26" t="str">
        <f>QUESTIONNAIRE!F178&amp;QUESTIONNAIRE!F182&amp;QUESTIONNAIRE!F186&amp;QUESTIONNAIRE!F189&amp;QUESTIONNAIRE!F193&amp;QUESTIONNAIRE!F203&amp;QUESTIONNAIRE!F211&amp;QUESTIONNAIRE!F217&amp;QUESTIONNAIRE!F235</f>
        <v/>
      </c>
    </row>
    <row r="55" spans="1:2" s="27" customFormat="1" ht="12.75" x14ac:dyDescent="0.2">
      <c r="A55" s="126" t="str">
        <f>IF(QUESTIONNAIRE!D176&gt;1,IF(QUESTIONNAIRE!D180&gt;1,IF(QUESTIONNAIRE!D184&gt;1,IF(QUESTIONNAIRE!D188&gt;1,IF(QUESTIONNAIRE!D191&gt;1,IF(QUESTIONNAIRE!D201&gt;1,IF(QUESTIONNAIRE!D209&gt;1,IF(QUESTIONNAIRE!D215&gt;1,IF(QUESTIONNAIRE!D233&gt;1,"Readiness of stakeholders to initiate TBC is good, especially in the area(s): ","Readiness of stakeholders to initiate TBC is good in the area(s): "),"Readiness of stakeholders to initiate TBC is good in the area(s): "),"Readiness of stakeholders to initiate TBC is good in the area(s): "),"Readiness of stakeholders to initiate TBC is good in the area(s): "),"Readiness of stakeholders to initiate TBC is good in the area(s): "),"Readiness of stakeholders to initiate TBC is good in the area(s): "),"Readiness of stakeholders to initiate TBC is good in the area(s): "),"Readiness of stakeholders to initiate TBC is good in the area(s): "),"Readiness of stakeholders to initiate TBC is good in the area(s): ")</f>
        <v xml:space="preserve">Readiness of stakeholders to initiate TBC is good in the area(s): </v>
      </c>
      <c r="B55" s="127"/>
    </row>
    <row r="56" spans="1:2" s="27" customFormat="1" ht="12.75" x14ac:dyDescent="0.2">
      <c r="A56" s="26"/>
      <c r="B56" s="83" t="str">
        <f>B53</f>
        <v/>
      </c>
    </row>
    <row r="57" spans="1:2" s="27" customFormat="1" ht="12.75" x14ac:dyDescent="0.2">
      <c r="A57" s="26"/>
      <c r="B57" s="33"/>
    </row>
    <row r="58" spans="1:2" s="27" customFormat="1" ht="12.75" x14ac:dyDescent="0.2">
      <c r="A58" s="126" t="str">
        <f>IF(QUESTIONNAIRE!D176&gt;1,IF(QUESTIONNAIRE!D180&gt;1,IF(QUESTIONNAIRE!D184&gt;1,IF(QUESTIONNAIRE!D188&gt;1,IF(QUESTIONNAIRE!D191&gt;1,IF(QUESTIONNAIRE!D201&gt;1,IF(QUESTIONNAIRE!D209&gt;1,IF(QUESTIONNAIRE!D215&gt;1,IF(QUESTIONNAIRE!D233&gt;1,"  ","but, particular attention should be given to improving the area(s):"),"but, particular attention should be given to improving the area(s): "),"but, particular attention should be given to improving the area(s): "),"but, particular attention should be given to improving the area(s): "),"but, particular attention should be given to improving the area(s): "),"but, particular attention should be given to improving the area(s):"),"but, particular attention should be given to improving the area(s):"),"but, particular attention should be given to improving the area(s):  "),"but, particular attention should be given to improving the area(s):")</f>
        <v>but, particular attention should be given to improving the area(s):</v>
      </c>
      <c r="B58" s="127"/>
    </row>
    <row r="59" spans="1:2" s="27" customFormat="1" ht="12.75" x14ac:dyDescent="0.2">
      <c r="A59" s="82"/>
      <c r="B59" s="83" t="str">
        <f>B54</f>
        <v/>
      </c>
    </row>
    <row r="60" spans="1:2" s="27" customFormat="1" ht="12.75" x14ac:dyDescent="0.2">
      <c r="A60" s="26"/>
      <c r="B60" s="33"/>
    </row>
    <row r="61" spans="1:2" s="27" customFormat="1" ht="12.75" x14ac:dyDescent="0.2">
      <c r="A61" s="26"/>
      <c r="B61" s="32" t="str">
        <f>T(QUESTIONNAIRE!E236)&amp;" "&amp;QUESTIONNAIRE!B237</f>
        <v xml:space="preserve">The following parties could potentially help increase capacity on transboundary cooperation:  </v>
      </c>
    </row>
    <row r="62" spans="1:2" s="27" customFormat="1" ht="12.75" x14ac:dyDescent="0.2">
      <c r="A62" s="26"/>
      <c r="B62" s="32" t="str">
        <f>T(QUESTIONNAIRE!E238)&amp;" "&amp;QUESTIONNAIRE!B239</f>
        <v xml:space="preserve">The following parties could potentially help identify sources of funds and assistance for transboundary activities: </v>
      </c>
    </row>
    <row r="63" spans="1:2" s="27" customFormat="1" ht="12.75" x14ac:dyDescent="0.2">
      <c r="A63" s="26"/>
      <c r="B63" s="26"/>
    </row>
    <row r="64" spans="1:2" s="27" customFormat="1" ht="15" customHeight="1" x14ac:dyDescent="0.2">
      <c r="A64" s="125" t="s">
        <v>205</v>
      </c>
      <c r="B64" s="125"/>
    </row>
    <row r="65" spans="1:2" s="27" customFormat="1" ht="12.75" x14ac:dyDescent="0.2">
      <c r="A65" s="26"/>
      <c r="B65" s="83" t="str">
        <f>QUESTIONNAIRE!F177&amp;QUESTIONNAIRE!F181&amp;QUESTIONNAIRE!F185&amp;QUESTIONNAIRE!F190&amp;QUESTIONNAIRE!F192&amp;QUESTIONNAIRE!F195&amp;QUESTIONNAIRE!F197&amp;QUESTIONNAIRE!F202&amp;QUESTIONNAIRE!F205&amp;QUESTIONNAIRE!F207&amp;QUESTIONNAIRE!F210&amp;QUESTIONNAIRE!F213&amp;QUESTIONNAIRE!F216&amp;QUESTIONNAIRE!F219&amp;QUESTIONNAIRE!F221&amp;QUESTIONNAIRE!F223&amp;QUESTIONNAIRE!F225&amp;QUESTIONNAIRE!F227&amp;QUESTIONNAIRE!F229&amp;QUESTIONNAIRE!F231&amp;QUESTIONNAIRE!F233</f>
        <v/>
      </c>
    </row>
    <row r="66" spans="1:2" s="27" customFormat="1" ht="12.75" x14ac:dyDescent="0.2">
      <c r="A66" s="26"/>
      <c r="B66" s="26"/>
    </row>
    <row r="67" spans="1:2" s="27" customFormat="1" ht="15" customHeight="1" x14ac:dyDescent="0.2">
      <c r="A67" s="125" t="s">
        <v>111</v>
      </c>
      <c r="B67" s="125"/>
    </row>
    <row r="68" spans="1:2" s="27" customFormat="1" ht="12.75" x14ac:dyDescent="0.2">
      <c r="A68" s="26"/>
      <c r="B68" s="83" t="str">
        <f>QUESTIONNAIRE!F179&amp;QUESTIONNAIRE!F183&amp;QUESTIONNAIRE!F187&amp;QUESTIONNAIRE!F194&amp;QUESTIONNAIRE!F196&amp;QUESTIONNAIRE!F204&amp;QUESTIONNAIRE!F206&amp;QUESTIONNAIRE!F212&amp;QUESTIONNAIRE!F214&amp;QUESTIONNAIRE!F218&amp;QUESTIONNAIRE!F220&amp;QUESTIONNAIRE!F222&amp;QUESTIONNAIRE!F224&amp;QUESTIONNAIRE!F226&amp;QUESTIONNAIRE!F235</f>
        <v/>
      </c>
    </row>
  </sheetData>
  <sheetProtection formatCells="0" formatRows="0"/>
  <mergeCells count="15">
    <mergeCell ref="A16:B16"/>
    <mergeCell ref="A45:B45"/>
    <mergeCell ref="A48:B48"/>
    <mergeCell ref="A51:B51"/>
    <mergeCell ref="A67:B67"/>
    <mergeCell ref="A64:B64"/>
    <mergeCell ref="A55:B55"/>
    <mergeCell ref="A21:B21"/>
    <mergeCell ref="A24:B24"/>
    <mergeCell ref="A27:B27"/>
    <mergeCell ref="A30:B30"/>
    <mergeCell ref="A43:B43"/>
    <mergeCell ref="A37:B37"/>
    <mergeCell ref="A40:B40"/>
    <mergeCell ref="A58:B5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zoomScaleNormal="100" zoomScaleSheetLayoutView="100" workbookViewId="0"/>
  </sheetViews>
  <sheetFormatPr defaultRowHeight="15" x14ac:dyDescent="0.25"/>
  <cols>
    <col min="1" max="1" width="32.140625" customWidth="1"/>
    <col min="2" max="2" width="62.42578125" customWidth="1"/>
    <col min="3" max="3" width="79" customWidth="1"/>
  </cols>
  <sheetData>
    <row r="1" spans="1:3" x14ac:dyDescent="0.25">
      <c r="A1" s="35" t="s">
        <v>433</v>
      </c>
    </row>
    <row r="3" spans="1:3" x14ac:dyDescent="0.25">
      <c r="A3" s="148" t="s">
        <v>329</v>
      </c>
      <c r="B3" s="148" t="s">
        <v>330</v>
      </c>
      <c r="C3" s="148" t="s">
        <v>331</v>
      </c>
    </row>
    <row r="4" spans="1:3" x14ac:dyDescent="0.25">
      <c r="A4" s="148"/>
      <c r="B4" s="148"/>
      <c r="C4" s="148"/>
    </row>
    <row r="5" spans="1:3" x14ac:dyDescent="0.25">
      <c r="A5" s="144" t="s">
        <v>332</v>
      </c>
      <c r="B5" s="134" t="s">
        <v>333</v>
      </c>
      <c r="C5" s="42" t="s">
        <v>334</v>
      </c>
    </row>
    <row r="6" spans="1:3" ht="15" customHeight="1" x14ac:dyDescent="0.25">
      <c r="A6" s="141"/>
      <c r="B6" s="135"/>
      <c r="C6" s="42" t="s">
        <v>335</v>
      </c>
    </row>
    <row r="7" spans="1:3" ht="15" customHeight="1" x14ac:dyDescent="0.25">
      <c r="A7" s="141"/>
      <c r="B7" s="135"/>
      <c r="C7" s="40" t="s">
        <v>336</v>
      </c>
    </row>
    <row r="8" spans="1:3" ht="26.25" customHeight="1" x14ac:dyDescent="0.25">
      <c r="A8" s="141"/>
      <c r="B8" s="39" t="s">
        <v>337</v>
      </c>
      <c r="C8" s="42" t="s">
        <v>538</v>
      </c>
    </row>
    <row r="9" spans="1:3" ht="15" customHeight="1" x14ac:dyDescent="0.25">
      <c r="A9" s="141"/>
      <c r="B9" s="135" t="s">
        <v>338</v>
      </c>
      <c r="C9" s="41" t="s">
        <v>540</v>
      </c>
    </row>
    <row r="10" spans="1:3" ht="15" customHeight="1" x14ac:dyDescent="0.25">
      <c r="A10" s="141"/>
      <c r="B10" s="135"/>
      <c r="C10" s="42" t="s">
        <v>339</v>
      </c>
    </row>
    <row r="11" spans="1:3" ht="26.25" customHeight="1" x14ac:dyDescent="0.25">
      <c r="A11" s="141"/>
      <c r="B11" s="135"/>
      <c r="C11" s="79" t="s">
        <v>541</v>
      </c>
    </row>
    <row r="12" spans="1:3" ht="15" customHeight="1" x14ac:dyDescent="0.25">
      <c r="A12" s="141"/>
      <c r="B12" s="39" t="s">
        <v>340</v>
      </c>
      <c r="C12" s="42" t="s">
        <v>341</v>
      </c>
    </row>
    <row r="13" spans="1:3" ht="15" customHeight="1" x14ac:dyDescent="0.25">
      <c r="A13" s="141"/>
      <c r="B13" s="136" t="s">
        <v>342</v>
      </c>
      <c r="C13" s="41" t="s">
        <v>343</v>
      </c>
    </row>
    <row r="14" spans="1:3" ht="15" customHeight="1" x14ac:dyDescent="0.25">
      <c r="A14" s="141"/>
      <c r="B14" s="136"/>
      <c r="C14" s="40" t="s">
        <v>344</v>
      </c>
    </row>
    <row r="15" spans="1:3" x14ac:dyDescent="0.25">
      <c r="A15" s="137"/>
      <c r="B15" s="132"/>
      <c r="C15" s="138"/>
    </row>
    <row r="16" spans="1:3" ht="15" customHeight="1" x14ac:dyDescent="0.25">
      <c r="A16" s="141" t="s">
        <v>345</v>
      </c>
      <c r="B16" s="135" t="s">
        <v>346</v>
      </c>
      <c r="C16" s="41" t="s">
        <v>347</v>
      </c>
    </row>
    <row r="17" spans="1:3" ht="15" customHeight="1" x14ac:dyDescent="0.25">
      <c r="A17" s="141"/>
      <c r="B17" s="135"/>
      <c r="C17" s="42" t="s">
        <v>348</v>
      </c>
    </row>
    <row r="18" spans="1:3" ht="15" customHeight="1" x14ac:dyDescent="0.25">
      <c r="A18" s="141"/>
      <c r="B18" s="135" t="s">
        <v>349</v>
      </c>
      <c r="C18" s="41" t="s">
        <v>350</v>
      </c>
    </row>
    <row r="19" spans="1:3" ht="15" customHeight="1" x14ac:dyDescent="0.25">
      <c r="A19" s="141"/>
      <c r="B19" s="135"/>
      <c r="C19" s="42" t="s">
        <v>351</v>
      </c>
    </row>
    <row r="20" spans="1:3" ht="15" customHeight="1" x14ac:dyDescent="0.25">
      <c r="A20" s="141"/>
      <c r="B20" s="135" t="s">
        <v>352</v>
      </c>
      <c r="C20" s="41" t="s">
        <v>353</v>
      </c>
    </row>
    <row r="21" spans="1:3" ht="15" customHeight="1" x14ac:dyDescent="0.25">
      <c r="A21" s="141"/>
      <c r="B21" s="135"/>
      <c r="C21" s="40" t="s">
        <v>354</v>
      </c>
    </row>
    <row r="22" spans="1:3" x14ac:dyDescent="0.25">
      <c r="A22" s="131"/>
      <c r="B22" s="132"/>
      <c r="C22" s="133"/>
    </row>
    <row r="23" spans="1:3" ht="27" customHeight="1" x14ac:dyDescent="0.25">
      <c r="A23" s="141" t="s">
        <v>355</v>
      </c>
      <c r="B23" s="135" t="s">
        <v>356</v>
      </c>
      <c r="C23" s="41" t="s">
        <v>542</v>
      </c>
    </row>
    <row r="24" spans="1:3" ht="15" customHeight="1" x14ac:dyDescent="0.25">
      <c r="A24" s="141"/>
      <c r="B24" s="135"/>
      <c r="C24" s="42" t="s">
        <v>543</v>
      </c>
    </row>
    <row r="25" spans="1:3" ht="15" customHeight="1" x14ac:dyDescent="0.25">
      <c r="A25" s="141"/>
      <c r="B25" s="135"/>
      <c r="C25" s="42" t="s">
        <v>357</v>
      </c>
    </row>
    <row r="26" spans="1:3" ht="15" customHeight="1" x14ac:dyDescent="0.25">
      <c r="A26" s="141"/>
      <c r="B26" s="135"/>
      <c r="C26" s="42" t="s">
        <v>335</v>
      </c>
    </row>
    <row r="27" spans="1:3" ht="27" customHeight="1" x14ac:dyDescent="0.25">
      <c r="A27" s="141"/>
      <c r="B27" s="135" t="s">
        <v>544</v>
      </c>
      <c r="C27" s="41" t="s">
        <v>358</v>
      </c>
    </row>
    <row r="28" spans="1:3" ht="15" customHeight="1" x14ac:dyDescent="0.25">
      <c r="A28" s="141"/>
      <c r="B28" s="135"/>
      <c r="C28" s="42" t="s">
        <v>359</v>
      </c>
    </row>
    <row r="29" spans="1:3" ht="27" customHeight="1" x14ac:dyDescent="0.25">
      <c r="A29" s="141"/>
      <c r="B29" s="45" t="s">
        <v>360</v>
      </c>
      <c r="C29" s="41" t="s">
        <v>545</v>
      </c>
    </row>
    <row r="30" spans="1:3" ht="27" customHeight="1" x14ac:dyDescent="0.25">
      <c r="A30" s="141"/>
      <c r="B30" s="135" t="s">
        <v>361</v>
      </c>
      <c r="C30" s="41" t="s">
        <v>362</v>
      </c>
    </row>
    <row r="31" spans="1:3" ht="15" customHeight="1" x14ac:dyDescent="0.25">
      <c r="A31" s="141"/>
      <c r="B31" s="135"/>
      <c r="C31" s="40" t="s">
        <v>363</v>
      </c>
    </row>
    <row r="32" spans="1:3" ht="15.75" customHeight="1" x14ac:dyDescent="0.25">
      <c r="A32" s="131"/>
      <c r="B32" s="132"/>
      <c r="C32" s="133"/>
    </row>
    <row r="33" spans="1:3" ht="40.5" customHeight="1" x14ac:dyDescent="0.25">
      <c r="A33" s="142" t="s">
        <v>434</v>
      </c>
      <c r="B33" s="145" t="s">
        <v>364</v>
      </c>
      <c r="C33" s="41" t="s">
        <v>546</v>
      </c>
    </row>
    <row r="34" spans="1:3" ht="15" customHeight="1" x14ac:dyDescent="0.25">
      <c r="A34" s="143"/>
      <c r="B34" s="146"/>
      <c r="C34" s="42" t="s">
        <v>365</v>
      </c>
    </row>
    <row r="35" spans="1:3" ht="15" customHeight="1" x14ac:dyDescent="0.25">
      <c r="A35" s="143"/>
      <c r="B35" s="147"/>
      <c r="C35" s="42" t="s">
        <v>366</v>
      </c>
    </row>
    <row r="36" spans="1:3" ht="40.5" customHeight="1" x14ac:dyDescent="0.25">
      <c r="A36" s="143"/>
      <c r="B36" s="145" t="s">
        <v>549</v>
      </c>
      <c r="C36" s="41" t="s">
        <v>547</v>
      </c>
    </row>
    <row r="37" spans="1:3" x14ac:dyDescent="0.25">
      <c r="A37" s="143"/>
      <c r="B37" s="146"/>
      <c r="C37" s="42" t="s">
        <v>366</v>
      </c>
    </row>
    <row r="38" spans="1:3" x14ac:dyDescent="0.25">
      <c r="A38" s="143"/>
      <c r="B38" s="146"/>
      <c r="C38" s="42" t="s">
        <v>548</v>
      </c>
    </row>
    <row r="39" spans="1:3" ht="27" customHeight="1" x14ac:dyDescent="0.25">
      <c r="A39" s="143"/>
      <c r="B39" s="146"/>
      <c r="C39" s="42" t="s">
        <v>550</v>
      </c>
    </row>
    <row r="40" spans="1:3" x14ac:dyDescent="0.25">
      <c r="A40" s="143"/>
      <c r="B40" s="147"/>
      <c r="C40" s="40" t="s">
        <v>367</v>
      </c>
    </row>
    <row r="41" spans="1:3" x14ac:dyDescent="0.25">
      <c r="A41" s="143"/>
      <c r="B41" s="140" t="s">
        <v>368</v>
      </c>
      <c r="C41" s="41" t="s">
        <v>369</v>
      </c>
    </row>
    <row r="42" spans="1:3" ht="27" customHeight="1" x14ac:dyDescent="0.25">
      <c r="A42" s="143"/>
      <c r="B42" s="140"/>
      <c r="C42" s="40" t="s">
        <v>370</v>
      </c>
    </row>
    <row r="43" spans="1:3" ht="27" customHeight="1" x14ac:dyDescent="0.25">
      <c r="A43" s="143"/>
      <c r="B43" s="149" t="s">
        <v>371</v>
      </c>
      <c r="C43" s="41" t="s">
        <v>372</v>
      </c>
    </row>
    <row r="44" spans="1:3" x14ac:dyDescent="0.25">
      <c r="A44" s="143"/>
      <c r="B44" s="149"/>
      <c r="C44" s="40" t="s">
        <v>373</v>
      </c>
    </row>
    <row r="45" spans="1:3" ht="27" customHeight="1" x14ac:dyDescent="0.25">
      <c r="A45" s="143"/>
      <c r="B45" s="39" t="s">
        <v>374</v>
      </c>
      <c r="C45" s="38" t="s">
        <v>552</v>
      </c>
    </row>
    <row r="46" spans="1:3" ht="27" customHeight="1" x14ac:dyDescent="0.25">
      <c r="A46" s="144"/>
      <c r="B46" s="46" t="s">
        <v>551</v>
      </c>
      <c r="C46" s="41" t="s">
        <v>375</v>
      </c>
    </row>
    <row r="47" spans="1:3" ht="15.75" customHeight="1" x14ac:dyDescent="0.25">
      <c r="A47" s="131"/>
      <c r="B47" s="132"/>
      <c r="C47" s="133"/>
    </row>
    <row r="48" spans="1:3" ht="15" customHeight="1" x14ac:dyDescent="0.25">
      <c r="A48" s="141" t="s">
        <v>376</v>
      </c>
      <c r="B48" s="139" t="s">
        <v>377</v>
      </c>
      <c r="C48" s="41" t="s">
        <v>378</v>
      </c>
    </row>
    <row r="49" spans="1:3" ht="27" customHeight="1" x14ac:dyDescent="0.25">
      <c r="A49" s="141"/>
      <c r="B49" s="139"/>
      <c r="C49" s="40" t="s">
        <v>553</v>
      </c>
    </row>
    <row r="50" spans="1:3" ht="15" customHeight="1" x14ac:dyDescent="0.25">
      <c r="A50" s="141"/>
      <c r="B50" s="140" t="s">
        <v>379</v>
      </c>
      <c r="C50" s="43" t="s">
        <v>380</v>
      </c>
    </row>
    <row r="51" spans="1:3" ht="15" customHeight="1" x14ac:dyDescent="0.25">
      <c r="A51" s="141"/>
      <c r="B51" s="140"/>
      <c r="C51" s="44" t="s">
        <v>381</v>
      </c>
    </row>
    <row r="52" spans="1:3" ht="15" customHeight="1" x14ac:dyDescent="0.25">
      <c r="A52" s="141"/>
      <c r="B52" s="39" t="s">
        <v>382</v>
      </c>
      <c r="C52" s="50" t="s">
        <v>383</v>
      </c>
    </row>
    <row r="53" spans="1:3" ht="15.75" customHeight="1" x14ac:dyDescent="0.25">
      <c r="A53" s="131"/>
      <c r="B53" s="132"/>
      <c r="C53" s="133"/>
    </row>
    <row r="54" spans="1:3" ht="15" customHeight="1" x14ac:dyDescent="0.25">
      <c r="A54" s="141" t="s">
        <v>384</v>
      </c>
      <c r="B54" s="149" t="s">
        <v>385</v>
      </c>
      <c r="C54" s="41" t="s">
        <v>555</v>
      </c>
    </row>
    <row r="55" spans="1:3" ht="15" customHeight="1" x14ac:dyDescent="0.25">
      <c r="A55" s="141"/>
      <c r="B55" s="149"/>
      <c r="C55" s="42" t="s">
        <v>554</v>
      </c>
    </row>
    <row r="56" spans="1:3" ht="15" customHeight="1" x14ac:dyDescent="0.25">
      <c r="A56" s="141"/>
      <c r="B56" s="149"/>
      <c r="C56" s="42" t="s">
        <v>386</v>
      </c>
    </row>
    <row r="57" spans="1:3" ht="27" customHeight="1" x14ac:dyDescent="0.25">
      <c r="A57" s="141"/>
      <c r="B57" s="149"/>
      <c r="C57" s="42" t="s">
        <v>556</v>
      </c>
    </row>
    <row r="58" spans="1:3" ht="15" customHeight="1" x14ac:dyDescent="0.25">
      <c r="A58" s="141"/>
      <c r="B58" s="149"/>
      <c r="C58" s="40" t="s">
        <v>387</v>
      </c>
    </row>
    <row r="59" spans="1:3" ht="15" customHeight="1" x14ac:dyDescent="0.25">
      <c r="A59" s="141"/>
      <c r="B59" s="149" t="s">
        <v>558</v>
      </c>
      <c r="C59" s="41" t="s">
        <v>388</v>
      </c>
    </row>
    <row r="60" spans="1:3" ht="15" customHeight="1" x14ac:dyDescent="0.25">
      <c r="A60" s="141"/>
      <c r="B60" s="149"/>
      <c r="C60" s="42" t="s">
        <v>557</v>
      </c>
    </row>
    <row r="61" spans="1:3" ht="27" customHeight="1" x14ac:dyDescent="0.25">
      <c r="A61" s="141"/>
      <c r="B61" s="149"/>
      <c r="C61" s="42" t="s">
        <v>389</v>
      </c>
    </row>
    <row r="62" spans="1:3" ht="15" customHeight="1" x14ac:dyDescent="0.25">
      <c r="A62" s="141"/>
      <c r="B62" s="149"/>
      <c r="C62" s="40" t="s">
        <v>390</v>
      </c>
    </row>
    <row r="63" spans="1:3" ht="15" customHeight="1" x14ac:dyDescent="0.25">
      <c r="A63" s="141"/>
      <c r="B63" s="149" t="s">
        <v>559</v>
      </c>
      <c r="C63" s="41" t="s">
        <v>391</v>
      </c>
    </row>
    <row r="64" spans="1:3" ht="15" customHeight="1" x14ac:dyDescent="0.25">
      <c r="A64" s="141"/>
      <c r="B64" s="149"/>
      <c r="C64" s="42" t="s">
        <v>392</v>
      </c>
    </row>
    <row r="65" spans="1:3" ht="15" customHeight="1" x14ac:dyDescent="0.25">
      <c r="A65" s="141"/>
      <c r="B65" s="149"/>
      <c r="C65" s="42" t="s">
        <v>393</v>
      </c>
    </row>
    <row r="66" spans="1:3" ht="15" customHeight="1" x14ac:dyDescent="0.25">
      <c r="A66" s="141"/>
      <c r="B66" s="149"/>
      <c r="C66" s="40" t="s">
        <v>387</v>
      </c>
    </row>
    <row r="67" spans="1:3" ht="15" customHeight="1" x14ac:dyDescent="0.25">
      <c r="A67" s="141"/>
      <c r="B67" s="149" t="s">
        <v>394</v>
      </c>
      <c r="C67" s="41" t="s">
        <v>388</v>
      </c>
    </row>
    <row r="68" spans="1:3" ht="15" customHeight="1" x14ac:dyDescent="0.25">
      <c r="A68" s="141"/>
      <c r="B68" s="149"/>
      <c r="C68" s="40" t="s">
        <v>560</v>
      </c>
    </row>
    <row r="69" spans="1:3" ht="27" customHeight="1" x14ac:dyDescent="0.25">
      <c r="A69" s="141"/>
      <c r="B69" s="149" t="s">
        <v>395</v>
      </c>
      <c r="C69" s="41" t="s">
        <v>396</v>
      </c>
    </row>
    <row r="70" spans="1:3" x14ac:dyDescent="0.25">
      <c r="A70" s="141"/>
      <c r="B70" s="149"/>
      <c r="C70" s="42" t="s">
        <v>397</v>
      </c>
    </row>
    <row r="71" spans="1:3" x14ac:dyDescent="0.25">
      <c r="A71" s="141"/>
      <c r="B71" s="149"/>
      <c r="C71" s="40" t="s">
        <v>398</v>
      </c>
    </row>
    <row r="72" spans="1:3" x14ac:dyDescent="0.25">
      <c r="A72" s="131"/>
      <c r="B72" s="132"/>
      <c r="C72" s="133"/>
    </row>
    <row r="73" spans="1:3" ht="27" customHeight="1" x14ac:dyDescent="0.25">
      <c r="A73" s="141" t="s">
        <v>399</v>
      </c>
      <c r="B73" s="140" t="s">
        <v>400</v>
      </c>
      <c r="C73" s="41" t="s">
        <v>401</v>
      </c>
    </row>
    <row r="74" spans="1:3" ht="15" customHeight="1" x14ac:dyDescent="0.25">
      <c r="A74" s="141"/>
      <c r="B74" s="140"/>
      <c r="C74" s="42" t="s">
        <v>561</v>
      </c>
    </row>
    <row r="75" spans="1:3" x14ac:dyDescent="0.25">
      <c r="A75" s="141"/>
      <c r="B75" s="140" t="s">
        <v>402</v>
      </c>
      <c r="C75" s="41" t="s">
        <v>403</v>
      </c>
    </row>
    <row r="76" spans="1:3" x14ac:dyDescent="0.25">
      <c r="A76" s="141"/>
      <c r="B76" s="140"/>
      <c r="C76" s="40" t="s">
        <v>404</v>
      </c>
    </row>
    <row r="77" spans="1:3" ht="15" customHeight="1" x14ac:dyDescent="0.25">
      <c r="A77" s="141"/>
      <c r="B77" s="39" t="s">
        <v>405</v>
      </c>
      <c r="C77" s="38" t="s">
        <v>406</v>
      </c>
    </row>
    <row r="78" spans="1:3" x14ac:dyDescent="0.25">
      <c r="A78" s="131"/>
      <c r="B78" s="132"/>
      <c r="C78" s="133"/>
    </row>
    <row r="79" spans="1:3" ht="27" customHeight="1" x14ac:dyDescent="0.25">
      <c r="A79" s="47" t="s">
        <v>407</v>
      </c>
      <c r="B79" s="135" t="s">
        <v>562</v>
      </c>
      <c r="C79" s="41" t="s">
        <v>408</v>
      </c>
    </row>
    <row r="80" spans="1:3" ht="15" customHeight="1" x14ac:dyDescent="0.25">
      <c r="A80" s="48"/>
      <c r="B80" s="135"/>
      <c r="C80" s="42" t="s">
        <v>409</v>
      </c>
    </row>
    <row r="81" spans="1:3" ht="15" customHeight="1" x14ac:dyDescent="0.25">
      <c r="A81" s="48"/>
      <c r="B81" s="135"/>
      <c r="C81" s="40" t="s">
        <v>410</v>
      </c>
    </row>
    <row r="82" spans="1:3" ht="27" customHeight="1" x14ac:dyDescent="0.25">
      <c r="A82" s="48"/>
      <c r="B82" s="135" t="s">
        <v>411</v>
      </c>
      <c r="C82" s="41" t="s">
        <v>412</v>
      </c>
    </row>
    <row r="83" spans="1:3" ht="15" customHeight="1" x14ac:dyDescent="0.25">
      <c r="A83" s="48"/>
      <c r="B83" s="135"/>
      <c r="C83" s="40" t="s">
        <v>387</v>
      </c>
    </row>
    <row r="84" spans="1:3" ht="27" customHeight="1" x14ac:dyDescent="0.25">
      <c r="A84" s="48"/>
      <c r="B84" s="145" t="s">
        <v>413</v>
      </c>
      <c r="C84" s="42" t="s">
        <v>414</v>
      </c>
    </row>
    <row r="85" spans="1:3" ht="15" customHeight="1" x14ac:dyDescent="0.25">
      <c r="A85" s="48"/>
      <c r="B85" s="146"/>
      <c r="C85" s="42" t="s">
        <v>415</v>
      </c>
    </row>
    <row r="86" spans="1:3" x14ac:dyDescent="0.25">
      <c r="A86" s="48"/>
      <c r="B86" s="146"/>
      <c r="C86" s="42" t="s">
        <v>380</v>
      </c>
    </row>
    <row r="87" spans="1:3" ht="15" customHeight="1" x14ac:dyDescent="0.25">
      <c r="A87" s="48"/>
      <c r="B87" s="147"/>
      <c r="C87" s="40" t="s">
        <v>410</v>
      </c>
    </row>
    <row r="88" spans="1:3" ht="27" customHeight="1" x14ac:dyDescent="0.25">
      <c r="A88" s="48"/>
      <c r="B88" s="140" t="s">
        <v>416</v>
      </c>
      <c r="C88" s="43" t="s">
        <v>417</v>
      </c>
    </row>
    <row r="89" spans="1:3" ht="15" customHeight="1" x14ac:dyDescent="0.25">
      <c r="A89" s="48"/>
      <c r="B89" s="140"/>
      <c r="C89" s="43" t="s">
        <v>406</v>
      </c>
    </row>
    <row r="90" spans="1:3" ht="15" customHeight="1" x14ac:dyDescent="0.25">
      <c r="A90" s="48"/>
      <c r="B90" s="140"/>
      <c r="C90" s="43" t="s">
        <v>563</v>
      </c>
    </row>
    <row r="91" spans="1:3" ht="27" customHeight="1" x14ac:dyDescent="0.25">
      <c r="A91" s="48"/>
      <c r="B91" s="135" t="s">
        <v>418</v>
      </c>
      <c r="C91" s="41" t="s">
        <v>419</v>
      </c>
    </row>
    <row r="92" spans="1:3" ht="27" customHeight="1" x14ac:dyDescent="0.25">
      <c r="A92" s="48"/>
      <c r="B92" s="135"/>
      <c r="C92" s="42" t="s">
        <v>420</v>
      </c>
    </row>
    <row r="93" spans="1:3" ht="15" customHeight="1" x14ac:dyDescent="0.25">
      <c r="A93" s="48"/>
      <c r="B93" s="135"/>
      <c r="C93" s="40" t="s">
        <v>421</v>
      </c>
    </row>
    <row r="94" spans="1:3" ht="27" customHeight="1" x14ac:dyDescent="0.25">
      <c r="A94" s="48"/>
      <c r="B94" s="135" t="s">
        <v>422</v>
      </c>
      <c r="C94" s="41" t="s">
        <v>391</v>
      </c>
    </row>
    <row r="95" spans="1:3" ht="27" customHeight="1" x14ac:dyDescent="0.25">
      <c r="A95" s="48"/>
      <c r="B95" s="135"/>
      <c r="C95" s="42" t="s">
        <v>423</v>
      </c>
    </row>
    <row r="96" spans="1:3" ht="15" customHeight="1" x14ac:dyDescent="0.25">
      <c r="A96" s="49"/>
      <c r="B96" s="135"/>
      <c r="C96" s="40" t="s">
        <v>424</v>
      </c>
    </row>
    <row r="97" spans="1:3" x14ac:dyDescent="0.25">
      <c r="A97" s="131"/>
      <c r="B97" s="132"/>
      <c r="C97" s="133"/>
    </row>
    <row r="98" spans="1:3" ht="27" customHeight="1" x14ac:dyDescent="0.25">
      <c r="A98" s="141" t="s">
        <v>425</v>
      </c>
      <c r="B98" s="140" t="s">
        <v>426</v>
      </c>
      <c r="C98" s="41" t="s">
        <v>427</v>
      </c>
    </row>
    <row r="99" spans="1:3" ht="25.5" x14ac:dyDescent="0.25">
      <c r="A99" s="141"/>
      <c r="B99" s="140"/>
      <c r="C99" s="40" t="s">
        <v>428</v>
      </c>
    </row>
    <row r="100" spans="1:3" ht="15" customHeight="1" x14ac:dyDescent="0.25">
      <c r="A100" s="141"/>
      <c r="B100" s="140" t="s">
        <v>429</v>
      </c>
      <c r="C100" s="41" t="s">
        <v>430</v>
      </c>
    </row>
    <row r="101" spans="1:3" ht="15" customHeight="1" x14ac:dyDescent="0.25">
      <c r="A101" s="141"/>
      <c r="B101" s="140"/>
      <c r="C101" s="42" t="s">
        <v>431</v>
      </c>
    </row>
    <row r="102" spans="1:3" ht="15" customHeight="1" x14ac:dyDescent="0.25">
      <c r="A102" s="141"/>
      <c r="B102" s="140"/>
      <c r="C102" s="42" t="s">
        <v>432</v>
      </c>
    </row>
    <row r="103" spans="1:3" ht="25.5" x14ac:dyDescent="0.25">
      <c r="A103" s="141"/>
      <c r="B103" s="140"/>
      <c r="C103" s="40" t="s">
        <v>564</v>
      </c>
    </row>
  </sheetData>
  <mergeCells count="49">
    <mergeCell ref="A53:C53"/>
    <mergeCell ref="B41:B42"/>
    <mergeCell ref="B43:B44"/>
    <mergeCell ref="B84:B87"/>
    <mergeCell ref="A54:A71"/>
    <mergeCell ref="B54:B58"/>
    <mergeCell ref="B59:B62"/>
    <mergeCell ref="B63:B66"/>
    <mergeCell ref="B67:B68"/>
    <mergeCell ref="B69:B71"/>
    <mergeCell ref="B73:B74"/>
    <mergeCell ref="B75:B76"/>
    <mergeCell ref="A78:C78"/>
    <mergeCell ref="B79:B81"/>
    <mergeCell ref="B82:B83"/>
    <mergeCell ref="A47:C47"/>
    <mergeCell ref="A98:A103"/>
    <mergeCell ref="A73:A77"/>
    <mergeCell ref="B36:B40"/>
    <mergeCell ref="B100:B103"/>
    <mergeCell ref="C3:C4"/>
    <mergeCell ref="B3:B4"/>
    <mergeCell ref="A3:A4"/>
    <mergeCell ref="A5:A14"/>
    <mergeCell ref="A16:A21"/>
    <mergeCell ref="A23:A31"/>
    <mergeCell ref="B88:B90"/>
    <mergeCell ref="B91:B93"/>
    <mergeCell ref="B94:B96"/>
    <mergeCell ref="A97:C97"/>
    <mergeCell ref="B98:B99"/>
    <mergeCell ref="A72:C72"/>
    <mergeCell ref="B48:B49"/>
    <mergeCell ref="B50:B51"/>
    <mergeCell ref="A48:A52"/>
    <mergeCell ref="A33:A46"/>
    <mergeCell ref="B33:B35"/>
    <mergeCell ref="A32:C32"/>
    <mergeCell ref="B5:B7"/>
    <mergeCell ref="B9:B11"/>
    <mergeCell ref="B13:B14"/>
    <mergeCell ref="A15:C15"/>
    <mergeCell ref="B16:B17"/>
    <mergeCell ref="B18:B19"/>
    <mergeCell ref="B20:B21"/>
    <mergeCell ref="A22:C22"/>
    <mergeCell ref="B23:B26"/>
    <mergeCell ref="B27:B28"/>
    <mergeCell ref="B30:B31"/>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Title diagnostic tool</vt:lpstr>
      <vt:lpstr>Introduction and instructions</vt:lpstr>
      <vt:lpstr>QUESTIONNAIRE</vt:lpstr>
      <vt:lpstr>REPORT</vt:lpstr>
      <vt:lpstr>Annex</vt:lpstr>
      <vt:lpstr>QUESTIONNAIRE!_ftn1</vt:lpstr>
      <vt:lpstr>QUESTIONNAIRE!_GoBack</vt:lpstr>
      <vt:lpstr>QUESTIONNAIRE!OLE_LINK1</vt:lpstr>
      <vt:lpstr>QUESTIONNAIRE!OLE_LINK3</vt:lpstr>
      <vt:lpstr>'Introduction and instructions'!OLE_LINK4</vt:lpstr>
    </vt:vector>
  </TitlesOfParts>
  <Company>CURE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avasilijevic</dc:creator>
  <cp:lastModifiedBy>Maja Vasilijevic</cp:lastModifiedBy>
  <cp:lastPrinted>2012-11-08T18:07:00Z</cp:lastPrinted>
  <dcterms:created xsi:type="dcterms:W3CDTF">2012-08-04T11:36:05Z</dcterms:created>
  <dcterms:modified xsi:type="dcterms:W3CDTF">2015-01-29T09:32:40Z</dcterms:modified>
</cp:coreProperties>
</file>